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Ирине Сергеевне анализы\"/>
    </mc:Choice>
  </mc:AlternateContent>
  <bookViews>
    <workbookView xWindow="0" yWindow="0" windowWidth="20490" windowHeight="7755" activeTab="6"/>
  </bookViews>
  <sheets>
    <sheet name="сентябрь" sheetId="1" r:id="rId1"/>
    <sheet name="октябрь" sheetId="2" r:id="rId2"/>
    <sheet name="ноябрь" sheetId="3" r:id="rId3"/>
    <sheet name="январь" sheetId="4" r:id="rId4"/>
    <sheet name="февраль" sheetId="5" r:id="rId5"/>
    <sheet name="март" sheetId="6" r:id="rId6"/>
    <sheet name="апрель" sheetId="7" r:id="rId7"/>
  </sheets>
  <definedNames>
    <definedName name="_xlnm.Print_Area" localSheetId="2">ноябрь!$A$1:$AO$34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2" i="7" l="1"/>
  <c r="AN32" i="7" l="1"/>
  <c r="AO30" i="7"/>
  <c r="AM32" i="7"/>
  <c r="AJ32" i="7"/>
  <c r="AK30" i="7"/>
  <c r="AL30" i="7"/>
  <c r="AK29" i="7"/>
  <c r="A30" i="7"/>
  <c r="AI29" i="7"/>
  <c r="AL29" i="7" s="1"/>
  <c r="AO29" i="7" s="1"/>
  <c r="AI30" i="7"/>
  <c r="AI31" i="7"/>
  <c r="AL31" i="7" s="1"/>
  <c r="AO31" i="7" s="1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T32" i="7"/>
  <c r="U32" i="7"/>
  <c r="V32" i="7"/>
  <c r="W32" i="7"/>
  <c r="X32" i="7"/>
  <c r="Y32" i="7"/>
  <c r="Z32" i="7"/>
  <c r="AA32" i="7"/>
  <c r="AB32" i="7"/>
  <c r="AC32" i="7"/>
  <c r="AD32" i="7"/>
  <c r="AE32" i="7"/>
  <c r="AF32" i="7"/>
  <c r="AG32" i="7"/>
  <c r="AH32" i="7"/>
  <c r="E32" i="7"/>
  <c r="D32" i="7"/>
  <c r="AI28" i="7"/>
  <c r="AL28" i="7" s="1"/>
  <c r="AO28" i="7" s="1"/>
  <c r="AI27" i="7"/>
  <c r="AL27" i="7" s="1"/>
  <c r="AO27" i="7" s="1"/>
  <c r="AI26" i="7"/>
  <c r="AL26" i="7" s="1"/>
  <c r="AO26" i="7" s="1"/>
  <c r="AI25" i="7"/>
  <c r="AK25" i="7" s="1"/>
  <c r="AI24" i="7"/>
  <c r="AL24" i="7" s="1"/>
  <c r="AO24" i="7" s="1"/>
  <c r="AI23" i="7"/>
  <c r="AL23" i="7" s="1"/>
  <c r="AO23" i="7" s="1"/>
  <c r="A23" i="7"/>
  <c r="A24" i="7" s="1"/>
  <c r="A25" i="7" s="1"/>
  <c r="A26" i="7" s="1"/>
  <c r="A27" i="7" s="1"/>
  <c r="A28" i="7" s="1"/>
  <c r="AI22" i="7"/>
  <c r="AL22" i="7" s="1"/>
  <c r="AO22" i="7" s="1"/>
  <c r="AN20" i="7"/>
  <c r="AM20" i="7"/>
  <c r="AJ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AI15" i="7"/>
  <c r="AL15" i="7" s="1"/>
  <c r="AO15" i="7" s="1"/>
  <c r="AI14" i="7"/>
  <c r="AL14" i="7" s="1"/>
  <c r="AO14" i="7" s="1"/>
  <c r="AI13" i="7"/>
  <c r="AL13" i="7" s="1"/>
  <c r="AO13" i="7" s="1"/>
  <c r="AI12" i="7"/>
  <c r="AL12" i="7" s="1"/>
  <c r="AO12" i="7" s="1"/>
  <c r="AI11" i="7"/>
  <c r="AK11" i="7" s="1"/>
  <c r="A11" i="7"/>
  <c r="A12" i="7" s="1"/>
  <c r="A13" i="7" s="1"/>
  <c r="A14" i="7" s="1"/>
  <c r="A15" i="7" s="1"/>
  <c r="AI10" i="7"/>
  <c r="AK10" i="7" s="1"/>
  <c r="A31" i="6"/>
  <c r="A23" i="6"/>
  <c r="A24" i="6" s="1"/>
  <c r="A25" i="6" s="1"/>
  <c r="A26" i="6" s="1"/>
  <c r="A27" i="6" s="1"/>
  <c r="A28" i="6" s="1"/>
  <c r="A11" i="6"/>
  <c r="A12" i="6" s="1"/>
  <c r="A13" i="6" s="1"/>
  <c r="A14" i="6" s="1"/>
  <c r="A15" i="6" s="1"/>
  <c r="A16" i="6" s="1"/>
  <c r="A17" i="6" s="1"/>
  <c r="A18" i="6" s="1"/>
  <c r="AO15" i="6"/>
  <c r="AL26" i="6"/>
  <c r="AO26" i="6" s="1"/>
  <c r="AL27" i="6"/>
  <c r="AO27" i="6" s="1"/>
  <c r="AL15" i="6"/>
  <c r="AL16" i="6"/>
  <c r="AO16" i="6" s="1"/>
  <c r="AL17" i="6"/>
  <c r="AO17" i="6" s="1"/>
  <c r="AK26" i="6"/>
  <c r="AK27" i="6"/>
  <c r="AK28" i="6"/>
  <c r="AK22" i="6"/>
  <c r="AK15" i="6"/>
  <c r="AK16" i="6"/>
  <c r="AK17" i="6"/>
  <c r="AK18" i="6"/>
  <c r="AM30" i="6"/>
  <c r="AN30" i="6"/>
  <c r="AJ30" i="6"/>
  <c r="AI23" i="6"/>
  <c r="AK23" i="6" s="1"/>
  <c r="AI24" i="6"/>
  <c r="AL24" i="6" s="1"/>
  <c r="AO24" i="6" s="1"/>
  <c r="AI25" i="6"/>
  <c r="AK25" i="6" s="1"/>
  <c r="AI26" i="6"/>
  <c r="AI27" i="6"/>
  <c r="AI28" i="6"/>
  <c r="AL28" i="6" s="1"/>
  <c r="AO28" i="6" s="1"/>
  <c r="AI22" i="6"/>
  <c r="AI11" i="6"/>
  <c r="AK11" i="6" s="1"/>
  <c r="AI12" i="6"/>
  <c r="AL12" i="6" s="1"/>
  <c r="AO12" i="6" s="1"/>
  <c r="AI13" i="6"/>
  <c r="AK13" i="6" s="1"/>
  <c r="AI14" i="6"/>
  <c r="AK14" i="6" s="1"/>
  <c r="AI15" i="6"/>
  <c r="AI16" i="6"/>
  <c r="AI17" i="6"/>
  <c r="AI18" i="6"/>
  <c r="AL18" i="6" s="1"/>
  <c r="AO18" i="6" s="1"/>
  <c r="AI10" i="6"/>
  <c r="AK10" i="6" s="1"/>
  <c r="F31" i="6"/>
  <c r="G31" i="6"/>
  <c r="H31" i="6"/>
  <c r="K31" i="6"/>
  <c r="L31" i="6"/>
  <c r="M31" i="6"/>
  <c r="N31" i="6"/>
  <c r="O31" i="6"/>
  <c r="P31" i="6"/>
  <c r="S31" i="6"/>
  <c r="T31" i="6"/>
  <c r="U31" i="6"/>
  <c r="V31" i="6"/>
  <c r="W31" i="6"/>
  <c r="X31" i="6"/>
  <c r="D31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A31" i="6" s="1"/>
  <c r="AB30" i="6"/>
  <c r="AC30" i="6"/>
  <c r="AD30" i="6"/>
  <c r="AE30" i="6"/>
  <c r="AF30" i="6"/>
  <c r="AG30" i="6"/>
  <c r="AH30" i="6"/>
  <c r="D30" i="6"/>
  <c r="E20" i="6"/>
  <c r="F20" i="6"/>
  <c r="G20" i="6"/>
  <c r="H20" i="6"/>
  <c r="I20" i="6"/>
  <c r="I31" i="6" s="1"/>
  <c r="J20" i="6"/>
  <c r="J31" i="6" s="1"/>
  <c r="K20" i="6"/>
  <c r="L20" i="6"/>
  <c r="M20" i="6"/>
  <c r="N20" i="6"/>
  <c r="O20" i="6"/>
  <c r="P20" i="6"/>
  <c r="Q20" i="6"/>
  <c r="Q31" i="6" s="1"/>
  <c r="R20" i="6"/>
  <c r="R31" i="6" s="1"/>
  <c r="S20" i="6"/>
  <c r="T20" i="6"/>
  <c r="U20" i="6"/>
  <c r="V20" i="6"/>
  <c r="W20" i="6"/>
  <c r="X20" i="6"/>
  <c r="Y20" i="6"/>
  <c r="Z20" i="6"/>
  <c r="Z31" i="6" s="1"/>
  <c r="AA20" i="6"/>
  <c r="AB20" i="6"/>
  <c r="AC20" i="6"/>
  <c r="AD20" i="6"/>
  <c r="AE20" i="6"/>
  <c r="AF20" i="6"/>
  <c r="AG20" i="6"/>
  <c r="AH20" i="6"/>
  <c r="AH31" i="6" s="1"/>
  <c r="D20" i="6"/>
  <c r="AK31" i="7" l="1"/>
  <c r="N33" i="7"/>
  <c r="AD33" i="7"/>
  <c r="G33" i="7"/>
  <c r="O33" i="7"/>
  <c r="W33" i="7"/>
  <c r="AE33" i="7"/>
  <c r="AL25" i="7"/>
  <c r="L33" i="7"/>
  <c r="T33" i="7"/>
  <c r="AB33" i="7"/>
  <c r="AM33" i="7"/>
  <c r="AK22" i="7"/>
  <c r="I33" i="7"/>
  <c r="Q33" i="7"/>
  <c r="Y33" i="7"/>
  <c r="AG33" i="7"/>
  <c r="AK13" i="7"/>
  <c r="J33" i="7"/>
  <c r="R33" i="7"/>
  <c r="Z33" i="7"/>
  <c r="AH33" i="7"/>
  <c r="K33" i="7"/>
  <c r="S33" i="7"/>
  <c r="AA33" i="7"/>
  <c r="AJ33" i="7"/>
  <c r="D33" i="7"/>
  <c r="F33" i="7"/>
  <c r="V33" i="7"/>
  <c r="AL10" i="7"/>
  <c r="AO10" i="7" s="1"/>
  <c r="AK23" i="7"/>
  <c r="AK12" i="7"/>
  <c r="AK15" i="7"/>
  <c r="E33" i="7"/>
  <c r="M33" i="7"/>
  <c r="U33" i="7"/>
  <c r="AC33" i="7"/>
  <c r="AN33" i="7"/>
  <c r="AK28" i="7"/>
  <c r="H33" i="7"/>
  <c r="P33" i="7"/>
  <c r="X33" i="7"/>
  <c r="AF33" i="7"/>
  <c r="AI20" i="7"/>
  <c r="AK27" i="7"/>
  <c r="AK24" i="7"/>
  <c r="AL11" i="7"/>
  <c r="AO11" i="7" s="1"/>
  <c r="AK26" i="7"/>
  <c r="AK14" i="7"/>
  <c r="AG31" i="6"/>
  <c r="AL25" i="6"/>
  <c r="AO25" i="6" s="1"/>
  <c r="AL14" i="6"/>
  <c r="AO14" i="6" s="1"/>
  <c r="AD31" i="6"/>
  <c r="AL13" i="6"/>
  <c r="AO13" i="6" s="1"/>
  <c r="AL23" i="6"/>
  <c r="AO23" i="6" s="1"/>
  <c r="AK24" i="6"/>
  <c r="AK12" i="6"/>
  <c r="AL11" i="6"/>
  <c r="AO11" i="6" s="1"/>
  <c r="AE31" i="6"/>
  <c r="AC31" i="6"/>
  <c r="Y31" i="6"/>
  <c r="AI30" i="6"/>
  <c r="E31" i="6"/>
  <c r="AF31" i="6"/>
  <c r="AB31" i="6"/>
  <c r="AL22" i="6"/>
  <c r="AN20" i="6"/>
  <c r="AN31" i="6" s="1"/>
  <c r="AM20" i="6"/>
  <c r="AM31" i="6" s="1"/>
  <c r="AJ20" i="6"/>
  <c r="AJ31" i="6" s="1"/>
  <c r="AI20" i="6"/>
  <c r="AL10" i="6"/>
  <c r="AO10" i="6" s="1"/>
  <c r="AK32" i="7" l="1"/>
  <c r="AO25" i="7"/>
  <c r="AO32" i="7" s="1"/>
  <c r="AL32" i="7"/>
  <c r="AO20" i="7"/>
  <c r="AK20" i="7"/>
  <c r="AI33" i="7"/>
  <c r="AL20" i="7"/>
  <c r="AI31" i="6"/>
  <c r="AK30" i="6"/>
  <c r="AL30" i="6"/>
  <c r="AO22" i="6"/>
  <c r="AK20" i="6"/>
  <c r="AO20" i="6"/>
  <c r="AL20" i="6"/>
  <c r="AL31" i="6" s="1"/>
  <c r="AM29" i="5"/>
  <c r="AI29" i="5"/>
  <c r="AH29" i="5"/>
  <c r="AL28" i="5"/>
  <c r="AK28" i="5"/>
  <c r="AJ28" i="5"/>
  <c r="AK27" i="5"/>
  <c r="AN27" i="5" s="1"/>
  <c r="AJ27" i="5"/>
  <c r="AK26" i="5"/>
  <c r="AN26" i="5" s="1"/>
  <c r="AJ26" i="5"/>
  <c r="AK25" i="5"/>
  <c r="AN25" i="5" s="1"/>
  <c r="AJ25" i="5"/>
  <c r="AK24" i="5"/>
  <c r="AN24" i="5" s="1"/>
  <c r="AJ24" i="5"/>
  <c r="AK23" i="5"/>
  <c r="AN23" i="5" s="1"/>
  <c r="AJ23" i="5"/>
  <c r="AK22" i="5"/>
  <c r="AN22" i="5" s="1"/>
  <c r="AJ22" i="5"/>
  <c r="AM20" i="5"/>
  <c r="AL20" i="5"/>
  <c r="AL30" i="5" s="1"/>
  <c r="AI20" i="5"/>
  <c r="AI30" i="5" s="1"/>
  <c r="AH20" i="5"/>
  <c r="AK18" i="5"/>
  <c r="AN18" i="5" s="1"/>
  <c r="AJ18" i="5"/>
  <c r="AK17" i="5"/>
  <c r="AN17" i="5" s="1"/>
  <c r="AJ17" i="5"/>
  <c r="AK16" i="5"/>
  <c r="AN16" i="5" s="1"/>
  <c r="AJ16" i="5"/>
  <c r="AK15" i="5"/>
  <c r="AN15" i="5" s="1"/>
  <c r="AJ15" i="5"/>
  <c r="AK14" i="5"/>
  <c r="AN14" i="5" s="1"/>
  <c r="AJ14" i="5"/>
  <c r="AK13" i="5"/>
  <c r="AN13" i="5" s="1"/>
  <c r="AJ13" i="5"/>
  <c r="AK12" i="5"/>
  <c r="AN12" i="5" s="1"/>
  <c r="AJ12" i="5"/>
  <c r="AK11" i="5"/>
  <c r="AJ11" i="5"/>
  <c r="AK10" i="5"/>
  <c r="AN10" i="5" s="1"/>
  <c r="AJ10" i="5"/>
  <c r="AO33" i="7" l="1"/>
  <c r="AK33" i="7"/>
  <c r="AL33" i="7"/>
  <c r="AK31" i="6"/>
  <c r="AO30" i="6"/>
  <c r="AO31" i="6" s="1"/>
  <c r="AM30" i="5"/>
  <c r="AJ29" i="5"/>
  <c r="AK29" i="5"/>
  <c r="AH30" i="5"/>
  <c r="AK20" i="5"/>
  <c r="AJ20" i="5"/>
  <c r="AJ30" i="5" s="1"/>
  <c r="AN28" i="5"/>
  <c r="AN11" i="5"/>
  <c r="AN20" i="5" s="1"/>
  <c r="AM29" i="4"/>
  <c r="AN30" i="5" l="1"/>
  <c r="AK30" i="5"/>
  <c r="AK23" i="4"/>
  <c r="AK29" i="4" s="1"/>
  <c r="AK24" i="4"/>
  <c r="AK25" i="4"/>
  <c r="AK26" i="4"/>
  <c r="AK27" i="4"/>
  <c r="AK28" i="4"/>
  <c r="AK22" i="4"/>
  <c r="AK11" i="4"/>
  <c r="AK12" i="4"/>
  <c r="AK13" i="4"/>
  <c r="AK14" i="4"/>
  <c r="AK15" i="4"/>
  <c r="AK16" i="4"/>
  <c r="AK17" i="4"/>
  <c r="AK18" i="4"/>
  <c r="AK10" i="4"/>
  <c r="AI29" i="4"/>
  <c r="AH29" i="4"/>
  <c r="AJ23" i="4"/>
  <c r="AJ24" i="4"/>
  <c r="AJ25" i="4"/>
  <c r="AJ26" i="4"/>
  <c r="AJ27" i="4"/>
  <c r="AJ22" i="4"/>
  <c r="AJ11" i="4"/>
  <c r="AJ12" i="4"/>
  <c r="AJ13" i="4"/>
  <c r="AJ14" i="4"/>
  <c r="AJ15" i="4"/>
  <c r="AJ16" i="4"/>
  <c r="AJ17" i="4"/>
  <c r="AJ18" i="4"/>
  <c r="AJ10" i="4"/>
  <c r="AL28" i="4" l="1"/>
  <c r="AJ28" i="4"/>
  <c r="AJ29" i="4" s="1"/>
  <c r="AN27" i="4"/>
  <c r="AN26" i="4"/>
  <c r="AN25" i="4"/>
  <c r="AN24" i="4"/>
  <c r="AN23" i="4"/>
  <c r="AM20" i="4"/>
  <c r="AM30" i="4" s="1"/>
  <c r="AL20" i="4"/>
  <c r="AI20" i="4"/>
  <c r="AI30" i="4" s="1"/>
  <c r="AH20" i="4"/>
  <c r="AH30" i="4" s="1"/>
  <c r="AN18" i="4"/>
  <c r="AN17" i="4"/>
  <c r="AN16" i="4"/>
  <c r="AN15" i="4"/>
  <c r="AN14" i="4"/>
  <c r="AN13" i="4"/>
  <c r="AN12" i="4"/>
  <c r="AN11" i="4"/>
  <c r="AL30" i="4" l="1"/>
  <c r="AJ20" i="4"/>
  <c r="AJ30" i="4" s="1"/>
  <c r="AK20" i="4"/>
  <c r="AK30" i="4" s="1"/>
  <c r="AN10" i="4"/>
  <c r="AN20" i="4" s="1"/>
  <c r="AN22" i="4"/>
  <c r="AN28" i="4" s="1"/>
  <c r="AL23" i="3"/>
  <c r="AL24" i="3"/>
  <c r="AL25" i="3"/>
  <c r="AL26" i="3"/>
  <c r="AL27" i="3"/>
  <c r="AL11" i="3"/>
  <c r="AL12" i="3"/>
  <c r="AL13" i="3"/>
  <c r="AL14" i="3"/>
  <c r="AL15" i="3"/>
  <c r="AL16" i="3"/>
  <c r="AL17" i="3"/>
  <c r="AL18" i="3"/>
  <c r="AK23" i="3"/>
  <c r="AK24" i="3"/>
  <c r="AK25" i="3"/>
  <c r="AK26" i="3"/>
  <c r="AK27" i="3"/>
  <c r="AK11" i="3"/>
  <c r="AK12" i="3"/>
  <c r="AK13" i="3"/>
  <c r="AK14" i="3"/>
  <c r="AK15" i="3"/>
  <c r="AK16" i="3"/>
  <c r="AK17" i="3"/>
  <c r="AK18" i="3"/>
  <c r="AO14" i="3"/>
  <c r="AI28" i="3"/>
  <c r="AN30" i="4" l="1"/>
  <c r="AN28" i="3"/>
  <c r="AM28" i="3"/>
  <c r="AJ28" i="3"/>
  <c r="AO27" i="3"/>
  <c r="AO26" i="3"/>
  <c r="AO25" i="3"/>
  <c r="AO24" i="3"/>
  <c r="AO23" i="3"/>
  <c r="AL22" i="3"/>
  <c r="AO22" i="3" s="1"/>
  <c r="AK22" i="3"/>
  <c r="AN20" i="3"/>
  <c r="AM20" i="3"/>
  <c r="AJ20" i="3"/>
  <c r="AI20" i="3"/>
  <c r="AI30" i="3" s="1"/>
  <c r="AO18" i="3"/>
  <c r="AO17" i="3"/>
  <c r="AO16" i="3"/>
  <c r="AO15" i="3"/>
  <c r="A15" i="3"/>
  <c r="AO13" i="3"/>
  <c r="AO12" i="3"/>
  <c r="AO11" i="3"/>
  <c r="A11" i="3"/>
  <c r="A12" i="3" s="1"/>
  <c r="A13" i="3" s="1"/>
  <c r="AL10" i="3"/>
  <c r="AO10" i="3" s="1"/>
  <c r="AK10" i="3"/>
  <c r="AM30" i="3" l="1"/>
  <c r="AJ30" i="3"/>
  <c r="AN30" i="3"/>
  <c r="AK28" i="3"/>
  <c r="AL28" i="3"/>
  <c r="AO20" i="3"/>
  <c r="AK20" i="3"/>
  <c r="AK30" i="3" s="1"/>
  <c r="AO28" i="3"/>
  <c r="AL20" i="3"/>
  <c r="AM20" i="2"/>
  <c r="AI28" i="2"/>
  <c r="AL25" i="2"/>
  <c r="AO25" i="2" s="1"/>
  <c r="AK25" i="2"/>
  <c r="AL30" i="3" l="1"/>
  <c r="AO30" i="3"/>
  <c r="AN20" i="2"/>
  <c r="AJ20" i="2"/>
  <c r="AN28" i="2"/>
  <c r="AM28" i="2"/>
  <c r="AM30" i="2" s="1"/>
  <c r="AJ28" i="2"/>
  <c r="AL27" i="2"/>
  <c r="AO27" i="2" s="1"/>
  <c r="AK26" i="2"/>
  <c r="AL24" i="2"/>
  <c r="AO24" i="2" s="1"/>
  <c r="AL23" i="2"/>
  <c r="AO23" i="2" s="1"/>
  <c r="AL22" i="2"/>
  <c r="AL19" i="2"/>
  <c r="AO19" i="2" s="1"/>
  <c r="AL18" i="2"/>
  <c r="AO18" i="2" s="1"/>
  <c r="AL17" i="2"/>
  <c r="AO17" i="2" s="1"/>
  <c r="AL16" i="2"/>
  <c r="AO16" i="2" s="1"/>
  <c r="AL15" i="2"/>
  <c r="AO15" i="2" s="1"/>
  <c r="A15" i="2"/>
  <c r="AL14" i="2"/>
  <c r="AO14" i="2" s="1"/>
  <c r="AL13" i="2"/>
  <c r="AO13" i="2" s="1"/>
  <c r="AK12" i="2"/>
  <c r="AL11" i="2"/>
  <c r="AO11" i="2" s="1"/>
  <c r="A11" i="2"/>
  <c r="A12" i="2" s="1"/>
  <c r="A13" i="2" s="1"/>
  <c r="AL10" i="2"/>
  <c r="AJ30" i="2" l="1"/>
  <c r="AN30" i="2"/>
  <c r="AL26" i="2"/>
  <c r="AL28" i="2" s="1"/>
  <c r="AI20" i="2"/>
  <c r="AI30" i="2" s="1"/>
  <c r="AK22" i="2"/>
  <c r="AK24" i="2"/>
  <c r="AK15" i="2"/>
  <c r="AK14" i="2"/>
  <c r="AK17" i="2"/>
  <c r="AK19" i="2"/>
  <c r="AL12" i="2"/>
  <c r="AO12" i="2" s="1"/>
  <c r="AO10" i="2"/>
  <c r="AO20" i="2" s="1"/>
  <c r="AK16" i="2"/>
  <c r="AK18" i="2"/>
  <c r="AK11" i="2"/>
  <c r="AO22" i="2"/>
  <c r="AK13" i="2"/>
  <c r="AK23" i="2"/>
  <c r="AK27" i="2"/>
  <c r="AK10" i="2"/>
  <c r="AI26" i="1"/>
  <c r="AI27" i="1"/>
  <c r="AI18" i="1"/>
  <c r="AL18" i="1" s="1"/>
  <c r="AO18" i="1" s="1"/>
  <c r="AI19" i="1"/>
  <c r="AL19" i="1" s="1"/>
  <c r="AO19" i="1" s="1"/>
  <c r="AI30" i="1"/>
  <c r="AN28" i="1"/>
  <c r="AM28" i="1"/>
  <c r="AJ28" i="1"/>
  <c r="AI25" i="1"/>
  <c r="AI24" i="1"/>
  <c r="AI23" i="1"/>
  <c r="AI22" i="1"/>
  <c r="AI17" i="1"/>
  <c r="AL17" i="1" s="1"/>
  <c r="AO17" i="1" s="1"/>
  <c r="AI16" i="1"/>
  <c r="AL16" i="1" s="1"/>
  <c r="AO16" i="1" s="1"/>
  <c r="AI15" i="1"/>
  <c r="AL15" i="1" s="1"/>
  <c r="AO15" i="1" s="1"/>
  <c r="A15" i="1"/>
  <c r="AI14" i="1"/>
  <c r="AL14" i="1" s="1"/>
  <c r="AO14" i="1" s="1"/>
  <c r="AI13" i="1"/>
  <c r="AL13" i="1" s="1"/>
  <c r="AO13" i="1" s="1"/>
  <c r="AI12" i="1"/>
  <c r="AL12" i="1" s="1"/>
  <c r="AO12" i="1" s="1"/>
  <c r="AI11" i="1"/>
  <c r="AL11" i="1" s="1"/>
  <c r="AO11" i="1" s="1"/>
  <c r="A11" i="1"/>
  <c r="A12" i="1" s="1"/>
  <c r="A13" i="1" s="1"/>
  <c r="AI10" i="1"/>
  <c r="AL20" i="2" l="1"/>
  <c r="AL30" i="2" s="1"/>
  <c r="AO26" i="2"/>
  <c r="AK28" i="2"/>
  <c r="AK20" i="2"/>
  <c r="AO30" i="1"/>
  <c r="AK30" i="1"/>
  <c r="AK13" i="1"/>
  <c r="AK16" i="1"/>
  <c r="AL25" i="1"/>
  <c r="AO25" i="1" s="1"/>
  <c r="AK25" i="1"/>
  <c r="AL26" i="1"/>
  <c r="AO26" i="1" s="1"/>
  <c r="AK26" i="1"/>
  <c r="AL10" i="1"/>
  <c r="AO10" i="1" s="1"/>
  <c r="AK10" i="1"/>
  <c r="AK12" i="1"/>
  <c r="AK15" i="1"/>
  <c r="AL24" i="1"/>
  <c r="AO24" i="1" s="1"/>
  <c r="AK24" i="1"/>
  <c r="AL27" i="1"/>
  <c r="AO27" i="1" s="1"/>
  <c r="AK27" i="1"/>
  <c r="AL23" i="1"/>
  <c r="AO23" i="1" s="1"/>
  <c r="AK23" i="1"/>
  <c r="AK18" i="1"/>
  <c r="AK11" i="1"/>
  <c r="AK14" i="1"/>
  <c r="AK17" i="1"/>
  <c r="AL22" i="1"/>
  <c r="AK22" i="1"/>
  <c r="AK19" i="1"/>
  <c r="AI28" i="1"/>
  <c r="AK30" i="2" l="1"/>
  <c r="AO28" i="2"/>
  <c r="AO30" i="2" s="1"/>
  <c r="AK28" i="1"/>
  <c r="AL28" i="1"/>
  <c r="AO22" i="1"/>
  <c r="AO28" i="1" s="1"/>
  <c r="AK20" i="1"/>
  <c r="AK32" i="1"/>
  <c r="AO20" i="1"/>
  <c r="AO32" i="1"/>
  <c r="AM20" i="1"/>
  <c r="AM32" i="1"/>
  <c r="AJ20" i="1"/>
  <c r="AJ32" i="1"/>
  <c r="AN20" i="1"/>
  <c r="AN32" i="1"/>
  <c r="AL20" i="1"/>
  <c r="AL32" i="1"/>
  <c r="AI32" i="1"/>
  <c r="AI20" i="1"/>
</calcChain>
</file>

<file path=xl/sharedStrings.xml><?xml version="1.0" encoding="utf-8"?>
<sst xmlns="http://schemas.openxmlformats.org/spreadsheetml/2006/main" count="1444" uniqueCount="66">
  <si>
    <t>ОУ__МАОУ  Черемшанская СОШ</t>
  </si>
  <si>
    <t>Утверждаю:                       Н.Е.Болтунов</t>
  </si>
  <si>
    <t xml:space="preserve">                     обучающихся, находящихся в трудной жизненной ситуации,</t>
  </si>
  <si>
    <t>№ п\п</t>
  </si>
  <si>
    <t>Ф.И.О. учащегося</t>
  </si>
  <si>
    <t>итого завтр.(дней)</t>
  </si>
  <si>
    <t>итого полдн.(дней)</t>
  </si>
  <si>
    <t>всего ст-ть питан.</t>
  </si>
  <si>
    <t>в т.ч. за счет родителей</t>
  </si>
  <si>
    <t>Остаток (долг) на нач.мес.</t>
  </si>
  <si>
    <t>внесено в кассу за отч.период</t>
  </si>
  <si>
    <t xml:space="preserve">остаток (+, - )       </t>
  </si>
  <si>
    <t>льготная категория</t>
  </si>
  <si>
    <t>в</t>
  </si>
  <si>
    <t>н</t>
  </si>
  <si>
    <t>всего:</t>
  </si>
  <si>
    <t>нельготная категория</t>
  </si>
  <si>
    <t>Итого</t>
  </si>
  <si>
    <t xml:space="preserve">                                         Классный руководитель:________/Гудковская И.С./</t>
  </si>
  <si>
    <r>
      <t xml:space="preserve"> Табель учета                                           </t>
    </r>
    <r>
      <rPr>
        <sz val="12"/>
        <rFont val="Arial"/>
        <family val="2"/>
        <charset val="204"/>
      </rPr>
      <t xml:space="preserve">                         </t>
    </r>
  </si>
  <si>
    <t>Класс (группа)___5____________________________________</t>
  </si>
  <si>
    <r>
      <t xml:space="preserve">Всего в классе (группе) </t>
    </r>
    <r>
      <rPr>
        <sz val="10"/>
        <rFont val="Arial"/>
        <family val="2"/>
        <charset val="204"/>
      </rPr>
      <t xml:space="preserve"> 17</t>
    </r>
    <r>
      <rPr>
        <sz val="11"/>
        <color theme="1"/>
        <rFont val="Calibri"/>
        <family val="2"/>
        <charset val="204"/>
        <scheme val="minor"/>
      </rPr>
      <t xml:space="preserve"> человек, из них питается 17 человек (100_%)</t>
    </r>
  </si>
  <si>
    <t>Аскерова Айсу</t>
  </si>
  <si>
    <t>Будыкова Мадина</t>
  </si>
  <si>
    <t>Валиев Элнур</t>
  </si>
  <si>
    <t>Волков-Магер Данила</t>
  </si>
  <si>
    <t>Давыдов Сергей</t>
  </si>
  <si>
    <t>Донов Владимир</t>
  </si>
  <si>
    <t>Донов Сергей</t>
  </si>
  <si>
    <t>Дмитриева Виктория</t>
  </si>
  <si>
    <t>Полеводов Иван</t>
  </si>
  <si>
    <t>в том числе: 10 обучающихся из малообеспеченных семей, 1 ребенок-инвалид</t>
  </si>
  <si>
    <t>Подкопаев Денис</t>
  </si>
  <si>
    <t>Ибайдуллаева Муслима</t>
  </si>
  <si>
    <t>Ириневич Анастасия</t>
  </si>
  <si>
    <t>Майнгардт Дарья</t>
  </si>
  <si>
    <t>Нечаева Диана</t>
  </si>
  <si>
    <t>Колесник Анастасия</t>
  </si>
  <si>
    <t>Гончар Алина</t>
  </si>
  <si>
    <t>Хорошаева Софья</t>
  </si>
  <si>
    <r>
      <t>Дата:</t>
    </r>
    <r>
      <rPr>
        <b/>
        <sz val="12"/>
        <rFont val="Times New Roman"/>
        <family val="1"/>
        <charset val="204"/>
      </rPr>
      <t xml:space="preserve">  сентябрь</t>
    </r>
    <r>
      <rPr>
        <b/>
        <u/>
        <sz val="10"/>
        <rFont val="Arial"/>
        <family val="2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 2018 года</t>
    </r>
  </si>
  <si>
    <t>20 дней</t>
  </si>
  <si>
    <t>Дети с ОВЗ</t>
  </si>
  <si>
    <t>всего</t>
  </si>
  <si>
    <t>Гусакова Анастасия</t>
  </si>
  <si>
    <t xml:space="preserve">итого </t>
  </si>
  <si>
    <r>
      <t xml:space="preserve">Всего в классе (группе) </t>
    </r>
    <r>
      <rPr>
        <sz val="10"/>
        <rFont val="Arial"/>
        <family val="2"/>
        <charset val="204"/>
      </rPr>
      <t xml:space="preserve"> 17</t>
    </r>
    <r>
      <rPr>
        <sz val="11"/>
        <color theme="1"/>
        <rFont val="Calibri"/>
        <family val="2"/>
        <charset val="204"/>
        <scheme val="minor"/>
      </rPr>
      <t xml:space="preserve"> человек, из них питается 16 человек (94_%)</t>
    </r>
  </si>
  <si>
    <t>в том числе: 10 обучающихся из малообеспеченных семей</t>
  </si>
  <si>
    <r>
      <t>Дата:</t>
    </r>
    <r>
      <rPr>
        <b/>
        <sz val="12"/>
        <rFont val="Times New Roman"/>
        <family val="1"/>
        <charset val="204"/>
      </rPr>
      <t xml:space="preserve">  октябрь</t>
    </r>
    <r>
      <rPr>
        <b/>
        <u/>
        <sz val="10"/>
        <rFont val="Arial"/>
        <family val="2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 2018 года</t>
    </r>
  </si>
  <si>
    <t>17 дней</t>
  </si>
  <si>
    <t>в том числе: 9 обучающихся из малообеспеченных семей</t>
  </si>
  <si>
    <t xml:space="preserve"> Табель учета                                                                    </t>
  </si>
  <si>
    <r>
      <t xml:space="preserve">Всего в классе (группе) </t>
    </r>
    <r>
      <rPr>
        <sz val="12"/>
        <rFont val="Arial"/>
        <family val="2"/>
        <charset val="204"/>
      </rPr>
      <t xml:space="preserve"> 16</t>
    </r>
    <r>
      <rPr>
        <sz val="12"/>
        <color theme="1"/>
        <rFont val="Calibri"/>
        <family val="2"/>
        <charset val="204"/>
        <scheme val="minor"/>
      </rPr>
      <t xml:space="preserve"> человек, из них питается 15 человек (94_%)</t>
    </r>
  </si>
  <si>
    <r>
      <t>Дата:</t>
    </r>
    <r>
      <rPr>
        <b/>
        <sz val="12"/>
        <rFont val="Times New Roman"/>
        <family val="1"/>
        <charset val="204"/>
      </rPr>
      <t xml:space="preserve">  ноябрь</t>
    </r>
    <r>
      <rPr>
        <b/>
        <u/>
        <sz val="12"/>
        <rFont val="Arial"/>
        <family val="2"/>
        <charset val="204"/>
      </rPr>
      <t xml:space="preserve"> </t>
    </r>
    <r>
      <rPr>
        <sz val="12"/>
        <color theme="1"/>
        <rFont val="Calibri"/>
        <family val="2"/>
        <charset val="204"/>
        <scheme val="minor"/>
      </rPr>
      <t xml:space="preserve"> 2018 года</t>
    </r>
  </si>
  <si>
    <r>
      <t xml:space="preserve">Всего в классе (группе) </t>
    </r>
    <r>
      <rPr>
        <sz val="12"/>
        <rFont val="Arial"/>
        <family val="2"/>
        <charset val="204"/>
      </rPr>
      <t xml:space="preserve"> 16</t>
    </r>
    <r>
      <rPr>
        <sz val="12"/>
        <color theme="1"/>
        <rFont val="Calibri"/>
        <family val="2"/>
        <charset val="204"/>
        <scheme val="minor"/>
      </rPr>
      <t xml:space="preserve"> человек, из них питается 16 человек (100%)</t>
    </r>
  </si>
  <si>
    <r>
      <t>Дата:</t>
    </r>
    <r>
      <rPr>
        <b/>
        <sz val="12"/>
        <rFont val="Times New Roman"/>
        <family val="1"/>
        <charset val="204"/>
      </rPr>
      <t xml:space="preserve">  январь</t>
    </r>
    <r>
      <rPr>
        <b/>
        <u/>
        <sz val="12"/>
        <rFont val="Arial"/>
        <family val="2"/>
        <charset val="204"/>
      </rPr>
      <t xml:space="preserve"> </t>
    </r>
    <r>
      <rPr>
        <sz val="12"/>
        <color theme="1"/>
        <rFont val="Calibri"/>
        <family val="2"/>
        <charset val="204"/>
        <scheme val="minor"/>
      </rPr>
      <t xml:space="preserve"> 2019 года</t>
    </r>
  </si>
  <si>
    <t>12 дней</t>
  </si>
  <si>
    <r>
      <t>Дата:</t>
    </r>
    <r>
      <rPr>
        <b/>
        <sz val="12"/>
        <rFont val="Times New Roman"/>
        <family val="1"/>
        <charset val="204"/>
      </rPr>
      <t xml:space="preserve">  февраль</t>
    </r>
    <r>
      <rPr>
        <b/>
        <u/>
        <sz val="12"/>
        <rFont val="Arial"/>
        <family val="2"/>
        <charset val="204"/>
      </rPr>
      <t xml:space="preserve"> </t>
    </r>
    <r>
      <rPr>
        <sz val="12"/>
        <color theme="1"/>
        <rFont val="Calibri"/>
        <family val="2"/>
        <charset val="204"/>
        <scheme val="minor"/>
      </rPr>
      <t xml:space="preserve"> 2019 года</t>
    </r>
  </si>
  <si>
    <r>
      <t>Дата:</t>
    </r>
    <r>
      <rPr>
        <b/>
        <sz val="12"/>
        <rFont val="Times New Roman"/>
        <family val="1"/>
        <charset val="204"/>
      </rPr>
      <t xml:space="preserve">  март</t>
    </r>
    <r>
      <rPr>
        <b/>
        <u/>
        <sz val="12"/>
        <rFont val="Arial"/>
        <family val="2"/>
        <charset val="204"/>
      </rPr>
      <t xml:space="preserve"> </t>
    </r>
    <r>
      <rPr>
        <sz val="12"/>
        <color theme="1"/>
        <rFont val="Calibri"/>
        <family val="2"/>
        <charset val="204"/>
        <scheme val="minor"/>
      </rPr>
      <t xml:space="preserve"> 2019 года</t>
    </r>
  </si>
  <si>
    <t>15 дней</t>
  </si>
  <si>
    <t>Всего:</t>
  </si>
  <si>
    <t>Итого:</t>
  </si>
  <si>
    <t xml:space="preserve">остаток    (+, - )       </t>
  </si>
  <si>
    <t>21 день</t>
  </si>
  <si>
    <t>в том числе: 6 обучающихся из малообеспеченных семей</t>
  </si>
  <si>
    <r>
      <t>Дата:</t>
    </r>
    <r>
      <rPr>
        <b/>
        <sz val="12"/>
        <rFont val="Times New Roman"/>
        <family val="1"/>
        <charset val="204"/>
      </rPr>
      <t xml:space="preserve">  апрель</t>
    </r>
    <r>
      <rPr>
        <b/>
        <u/>
        <sz val="12"/>
        <rFont val="Arial"/>
        <family val="2"/>
        <charset val="204"/>
      </rPr>
      <t xml:space="preserve"> </t>
    </r>
    <r>
      <rPr>
        <sz val="12"/>
        <color theme="1"/>
        <rFont val="Calibri"/>
        <family val="2"/>
        <charset val="204"/>
        <scheme val="minor"/>
      </rPr>
      <t xml:space="preserve"> 2019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</si>
</sst>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Times New Roman"/>
      <family val="1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u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u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u/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1" xfId="0" applyFont="1" applyBorder="1"/>
    <xf numFmtId="0" fontId="2" fillId="0" borderId="4" xfId="0" applyFont="1" applyBorder="1"/>
    <xf numFmtId="0" fontId="2" fillId="0" borderId="2" xfId="0" applyFont="1" applyBorder="1"/>
    <xf numFmtId="0" fontId="2" fillId="0" borderId="5" xfId="0" applyFont="1" applyBorder="1"/>
    <xf numFmtId="0" fontId="1" fillId="0" borderId="6" xfId="0" applyFont="1" applyBorder="1"/>
    <xf numFmtId="0" fontId="1" fillId="0" borderId="0" xfId="0" applyFont="1" applyBorder="1"/>
    <xf numFmtId="0" fontId="2" fillId="0" borderId="9" xfId="0" applyFont="1" applyBorder="1" applyAlignment="1"/>
    <xf numFmtId="0" fontId="2" fillId="0" borderId="10" xfId="0" applyFont="1" applyBorder="1"/>
    <xf numFmtId="0" fontId="2" fillId="0" borderId="14" xfId="0" applyFont="1" applyBorder="1"/>
    <xf numFmtId="0" fontId="2" fillId="0" borderId="0" xfId="0" applyFont="1" applyBorder="1" applyAlignment="1">
      <alignment horizontal="center"/>
    </xf>
    <xf numFmtId="0" fontId="2" fillId="0" borderId="19" xfId="0" applyFont="1" applyBorder="1" applyAlignment="1"/>
    <xf numFmtId="0" fontId="2" fillId="0" borderId="19" xfId="0" applyFont="1" applyBorder="1"/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3" xfId="0" applyFont="1" applyBorder="1"/>
    <xf numFmtId="0" fontId="2" fillId="2" borderId="0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1" fillId="0" borderId="0" xfId="0" applyFont="1" applyAlignment="1"/>
    <xf numFmtId="0" fontId="2" fillId="0" borderId="3" xfId="0" applyFont="1" applyBorder="1" applyAlignment="1">
      <alignment horizontal="left" vertical="center"/>
    </xf>
    <xf numFmtId="0" fontId="9" fillId="0" borderId="2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 shrinkToFit="1"/>
    </xf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justify" wrapText="1" shrinkToFit="1"/>
    </xf>
    <xf numFmtId="2" fontId="2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2" fontId="2" fillId="0" borderId="22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/>
    <xf numFmtId="0" fontId="9" fillId="0" borderId="20" xfId="0" applyFont="1" applyBorder="1" applyAlignment="1"/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/>
    <xf numFmtId="0" fontId="9" fillId="0" borderId="20" xfId="0" applyFont="1" applyBorder="1" applyAlignment="1"/>
    <xf numFmtId="0" fontId="1" fillId="0" borderId="0" xfId="0" applyFont="1" applyAlignment="1"/>
    <xf numFmtId="0" fontId="2" fillId="0" borderId="8" xfId="0" applyFont="1" applyBorder="1" applyAlignment="1">
      <alignment horizontal="center" vertical="center" shrinkToFit="1"/>
    </xf>
    <xf numFmtId="2" fontId="2" fillId="0" borderId="3" xfId="0" applyNumberFormat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15" xfId="0" applyFont="1" applyBorder="1"/>
    <xf numFmtId="0" fontId="9" fillId="0" borderId="13" xfId="0" applyFont="1" applyBorder="1" applyAlignment="1"/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9" xfId="0" applyFont="1" applyFill="1" applyBorder="1" applyAlignment="1"/>
    <xf numFmtId="0" fontId="2" fillId="2" borderId="19" xfId="0" applyFont="1" applyFill="1" applyBorder="1" applyAlignment="1"/>
    <xf numFmtId="0" fontId="2" fillId="2" borderId="10" xfId="0" applyFont="1" applyFill="1" applyBorder="1" applyAlignment="1"/>
    <xf numFmtId="0" fontId="2" fillId="0" borderId="13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16" fillId="0" borderId="0" xfId="0" applyFont="1"/>
    <xf numFmtId="0" fontId="17" fillId="0" borderId="3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 wrapText="1" shrinkToFit="1"/>
    </xf>
    <xf numFmtId="0" fontId="17" fillId="0" borderId="3" xfId="0" applyFont="1" applyBorder="1" applyAlignment="1">
      <alignment horizontal="center" vertical="justify" wrapText="1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/>
    <xf numFmtId="0" fontId="17" fillId="0" borderId="19" xfId="0" applyFont="1" applyBorder="1" applyAlignment="1"/>
    <xf numFmtId="0" fontId="17" fillId="0" borderId="3" xfId="0" applyFont="1" applyBorder="1"/>
    <xf numFmtId="0" fontId="17" fillId="2" borderId="9" xfId="0" applyFont="1" applyFill="1" applyBorder="1" applyAlignment="1"/>
    <xf numFmtId="0" fontId="17" fillId="2" borderId="19" xfId="0" applyFont="1" applyFill="1" applyBorder="1" applyAlignment="1"/>
    <xf numFmtId="0" fontId="17" fillId="0" borderId="3" xfId="0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0" xfId="0" applyNumberFormat="1" applyFont="1" applyAlignment="1">
      <alignment horizontal="center"/>
    </xf>
    <xf numFmtId="2" fontId="17" fillId="0" borderId="3" xfId="0" applyNumberFormat="1" applyFont="1" applyFill="1" applyBorder="1" applyAlignment="1">
      <alignment horizontal="center"/>
    </xf>
    <xf numFmtId="2" fontId="17" fillId="0" borderId="22" xfId="0" applyNumberFormat="1" applyFont="1" applyFill="1" applyBorder="1" applyAlignment="1">
      <alignment horizontal="center"/>
    </xf>
    <xf numFmtId="0" fontId="17" fillId="2" borderId="14" xfId="0" applyFont="1" applyFill="1" applyBorder="1" applyAlignment="1"/>
    <xf numFmtId="0" fontId="17" fillId="2" borderId="10" xfId="0" applyFont="1" applyFill="1" applyBorder="1" applyAlignment="1">
      <alignment horizontal="left"/>
    </xf>
    <xf numFmtId="0" fontId="17" fillId="2" borderId="19" xfId="0" applyFont="1" applyFill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2" fontId="17" fillId="0" borderId="1" xfId="0" applyNumberFormat="1" applyFont="1" applyBorder="1" applyAlignment="1">
      <alignment horizontal="center"/>
    </xf>
    <xf numFmtId="0" fontId="14" fillId="0" borderId="0" xfId="0" applyFont="1"/>
    <xf numFmtId="0" fontId="17" fillId="0" borderId="4" xfId="0" applyFont="1" applyBorder="1"/>
    <xf numFmtId="0" fontId="17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2" fontId="17" fillId="0" borderId="21" xfId="0" applyNumberFormat="1" applyFont="1" applyBorder="1" applyAlignment="1">
      <alignment horizontal="center"/>
    </xf>
    <xf numFmtId="0" fontId="17" fillId="0" borderId="2" xfId="0" applyFont="1" applyBorder="1"/>
    <xf numFmtId="0" fontId="17" fillId="0" borderId="19" xfId="0" applyFont="1" applyBorder="1" applyAlignment="1"/>
    <xf numFmtId="0" fontId="17" fillId="0" borderId="10" xfId="0" applyFont="1" applyBorder="1"/>
    <xf numFmtId="0" fontId="17" fillId="0" borderId="19" xfId="0" applyFont="1" applyBorder="1"/>
    <xf numFmtId="0" fontId="17" fillId="0" borderId="14" xfId="0" applyFont="1" applyBorder="1"/>
    <xf numFmtId="0" fontId="17" fillId="0" borderId="5" xfId="0" applyFont="1" applyBorder="1"/>
    <xf numFmtId="0" fontId="17" fillId="0" borderId="0" xfId="0" applyFont="1"/>
    <xf numFmtId="2" fontId="17" fillId="0" borderId="3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/>
    </xf>
    <xf numFmtId="0" fontId="17" fillId="0" borderId="21" xfId="0" applyFont="1" applyBorder="1" applyAlignment="1">
      <alignment horizontal="center" vertical="center"/>
    </xf>
    <xf numFmtId="2" fontId="17" fillId="0" borderId="21" xfId="0" applyNumberFormat="1" applyFont="1" applyBorder="1" applyAlignment="1">
      <alignment horizontal="center" vertical="center"/>
    </xf>
    <xf numFmtId="0" fontId="17" fillId="0" borderId="15" xfId="0" applyFont="1" applyBorder="1"/>
    <xf numFmtId="0" fontId="17" fillId="0" borderId="2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0" fontId="7" fillId="0" borderId="13" xfId="0" applyFont="1" applyBorder="1" applyAlignment="1"/>
    <xf numFmtId="0" fontId="7" fillId="0" borderId="20" xfId="0" applyFont="1" applyBorder="1" applyAlignment="1"/>
    <xf numFmtId="0" fontId="4" fillId="0" borderId="13" xfId="0" applyFont="1" applyBorder="1"/>
    <xf numFmtId="0" fontId="4" fillId="0" borderId="6" xfId="0" applyFont="1" applyBorder="1"/>
    <xf numFmtId="0" fontId="1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4" fillId="0" borderId="0" xfId="0" applyFont="1" applyBorder="1"/>
    <xf numFmtId="0" fontId="17" fillId="0" borderId="0" xfId="0" applyFont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0" fontId="7" fillId="0" borderId="20" xfId="0" applyFont="1" applyBorder="1" applyAlignment="1"/>
    <xf numFmtId="0" fontId="17" fillId="0" borderId="20" xfId="0" applyFont="1" applyBorder="1" applyAlignment="1">
      <alignment horizontal="center"/>
    </xf>
    <xf numFmtId="0" fontId="17" fillId="0" borderId="19" xfId="0" applyFont="1" applyBorder="1" applyAlignment="1"/>
    <xf numFmtId="0" fontId="4" fillId="0" borderId="0" xfId="0" applyFont="1" applyAlignment="1"/>
    <xf numFmtId="0" fontId="17" fillId="0" borderId="8" xfId="0" applyFont="1" applyBorder="1" applyAlignment="1">
      <alignment horizontal="center" vertical="center" shrinkToFit="1"/>
    </xf>
    <xf numFmtId="0" fontId="4" fillId="0" borderId="0" xfId="0" applyFont="1" applyAlignment="1"/>
    <xf numFmtId="0" fontId="17" fillId="0" borderId="8" xfId="0" applyFont="1" applyBorder="1" applyAlignment="1">
      <alignment horizontal="center" vertical="center" shrinkToFit="1"/>
    </xf>
    <xf numFmtId="0" fontId="17" fillId="0" borderId="19" xfId="0" applyFont="1" applyBorder="1" applyAlignment="1"/>
    <xf numFmtId="0" fontId="17" fillId="0" borderId="20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4" fillId="0" borderId="0" xfId="0" applyFont="1" applyAlignment="1"/>
    <xf numFmtId="0" fontId="17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left"/>
    </xf>
    <xf numFmtId="0" fontId="17" fillId="2" borderId="3" xfId="0" applyFont="1" applyFill="1" applyBorder="1" applyAlignment="1"/>
    <xf numFmtId="0" fontId="17" fillId="0" borderId="19" xfId="0" applyFont="1" applyBorder="1" applyAlignment="1"/>
    <xf numFmtId="0" fontId="17" fillId="0" borderId="20" xfId="0" applyFont="1" applyBorder="1" applyAlignment="1">
      <alignment horizontal="center"/>
    </xf>
    <xf numFmtId="0" fontId="17" fillId="0" borderId="17" xfId="0" applyFont="1" applyBorder="1"/>
    <xf numFmtId="0" fontId="17" fillId="0" borderId="18" xfId="0" applyFont="1" applyBorder="1"/>
    <xf numFmtId="0" fontId="17" fillId="0" borderId="9" xfId="0" applyFont="1" applyBorder="1" applyAlignment="1"/>
    <xf numFmtId="0" fontId="17" fillId="0" borderId="5" xfId="0" applyFont="1" applyBorder="1" applyAlignment="1">
      <alignment horizontal="center" vertical="center"/>
    </xf>
    <xf numFmtId="2" fontId="17" fillId="0" borderId="5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 shrinkToFit="1"/>
    </xf>
    <xf numFmtId="0" fontId="18" fillId="0" borderId="3" xfId="0" applyFont="1" applyBorder="1" applyAlignment="1">
      <alignment horizontal="center" vertical="justify" wrapText="1" shrinkToFit="1"/>
    </xf>
    <xf numFmtId="0" fontId="17" fillId="2" borderId="9" xfId="0" applyFont="1" applyFill="1" applyBorder="1" applyAlignment="1">
      <alignment horizontal="left"/>
    </xf>
    <xf numFmtId="0" fontId="17" fillId="2" borderId="19" xfId="0" applyFont="1" applyFill="1" applyBorder="1" applyAlignment="1"/>
    <xf numFmtId="0" fontId="17" fillId="0" borderId="7" xfId="0" applyFont="1" applyBorder="1"/>
    <xf numFmtId="0" fontId="17" fillId="0" borderId="8" xfId="0" applyFont="1" applyBorder="1"/>
    <xf numFmtId="0" fontId="17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7" fillId="0" borderId="25" xfId="0" applyFont="1" applyBorder="1" applyAlignment="1">
      <alignment horizontal="center"/>
    </xf>
    <xf numFmtId="0" fontId="0" fillId="0" borderId="3" xfId="0" applyBorder="1"/>
    <xf numFmtId="0" fontId="17" fillId="0" borderId="3" xfId="0" applyFont="1" applyFill="1" applyBorder="1" applyAlignment="1">
      <alignment horizontal="center"/>
    </xf>
    <xf numFmtId="2" fontId="17" fillId="0" borderId="25" xfId="0" applyNumberFormat="1" applyFont="1" applyBorder="1" applyAlignment="1">
      <alignment horizontal="center"/>
    </xf>
    <xf numFmtId="0" fontId="19" fillId="0" borderId="3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5" xfId="0" applyFont="1" applyFill="1" applyBorder="1" applyAlignment="1"/>
    <xf numFmtId="0" fontId="2" fillId="0" borderId="5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6" fillId="0" borderId="0" xfId="0" applyFont="1" applyAlignment="1"/>
    <xf numFmtId="0" fontId="6" fillId="0" borderId="0" xfId="0" applyFont="1" applyFill="1" applyBorder="1" applyAlignment="1"/>
    <xf numFmtId="0" fontId="1" fillId="0" borderId="0" xfId="0" applyFont="1" applyFill="1" applyBorder="1" applyAlignment="1"/>
    <xf numFmtId="0" fontId="0" fillId="0" borderId="8" xfId="0" applyFont="1" applyBorder="1" applyAlignment="1">
      <alignment horizontal="right" vertical="top"/>
    </xf>
    <xf numFmtId="0" fontId="1" fillId="0" borderId="8" xfId="0" applyFont="1" applyBorder="1" applyAlignment="1">
      <alignment horizontal="right" vertical="top"/>
    </xf>
    <xf numFmtId="0" fontId="1" fillId="0" borderId="8" xfId="0" applyFont="1" applyBorder="1" applyAlignment="1">
      <alignment vertical="top"/>
    </xf>
    <xf numFmtId="0" fontId="2" fillId="0" borderId="7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2" borderId="11" xfId="0" applyFont="1" applyFill="1" applyBorder="1" applyAlignment="1"/>
    <xf numFmtId="0" fontId="2" fillId="2" borderId="18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3" xfId="0" applyFont="1" applyFill="1" applyBorder="1" applyAlignment="1"/>
    <xf numFmtId="0" fontId="2" fillId="0" borderId="1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20" xfId="0" applyFont="1" applyBorder="1" applyAlignment="1"/>
    <xf numFmtId="0" fontId="2" fillId="0" borderId="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/>
    <xf numFmtId="0" fontId="2" fillId="0" borderId="19" xfId="0" applyFont="1" applyBorder="1" applyAlignment="1"/>
    <xf numFmtId="0" fontId="2" fillId="0" borderId="12" xfId="0" applyFont="1" applyFill="1" applyBorder="1" applyAlignment="1"/>
    <xf numFmtId="0" fontId="2" fillId="0" borderId="18" xfId="0" applyFont="1" applyFill="1" applyBorder="1" applyAlignment="1"/>
    <xf numFmtId="0" fontId="2" fillId="0" borderId="10" xfId="0" applyFont="1" applyFill="1" applyBorder="1" applyAlignment="1"/>
    <xf numFmtId="0" fontId="2" fillId="0" borderId="19" xfId="0" applyFont="1" applyFill="1" applyBorder="1" applyAlignment="1"/>
    <xf numFmtId="0" fontId="9" fillId="0" borderId="15" xfId="0" applyFont="1" applyBorder="1" applyAlignment="1"/>
    <xf numFmtId="0" fontId="9" fillId="0" borderId="20" xfId="0" applyFont="1" applyBorder="1" applyAlignment="1"/>
    <xf numFmtId="0" fontId="2" fillId="0" borderId="13" xfId="0" applyFont="1" applyBorder="1" applyAlignment="1">
      <alignment horizontal="center"/>
    </xf>
    <xf numFmtId="0" fontId="7" fillId="0" borderId="15" xfId="0" applyFont="1" applyBorder="1" applyAlignment="1"/>
    <xf numFmtId="0" fontId="7" fillId="0" borderId="20" xfId="0" applyFont="1" applyBorder="1" applyAlignment="1"/>
    <xf numFmtId="0" fontId="17" fillId="0" borderId="5" xfId="0" applyFont="1" applyFill="1" applyBorder="1" applyAlignment="1"/>
    <xf numFmtId="0" fontId="17" fillId="0" borderId="5" xfId="0" applyFont="1" applyBorder="1" applyAlignment="1"/>
    <xf numFmtId="0" fontId="17" fillId="0" borderId="16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7" fillId="2" borderId="3" xfId="0" applyFont="1" applyFill="1" applyBorder="1" applyAlignment="1"/>
    <xf numFmtId="0" fontId="17" fillId="0" borderId="13" xfId="0" applyFont="1" applyBorder="1" applyAlignment="1"/>
    <xf numFmtId="0" fontId="17" fillId="0" borderId="20" xfId="0" applyFont="1" applyBorder="1" applyAlignment="1"/>
    <xf numFmtId="0" fontId="17" fillId="0" borderId="8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4" xfId="0" applyFont="1" applyBorder="1" applyAlignment="1"/>
    <xf numFmtId="0" fontId="17" fillId="0" borderId="19" xfId="0" applyFont="1" applyBorder="1" applyAlignment="1"/>
    <xf numFmtId="0" fontId="17" fillId="0" borderId="12" xfId="0" applyFont="1" applyFill="1" applyBorder="1" applyAlignment="1"/>
    <xf numFmtId="0" fontId="17" fillId="0" borderId="18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Alignment="1"/>
    <xf numFmtId="0" fontId="14" fillId="0" borderId="8" xfId="0" applyFont="1" applyBorder="1" applyAlignment="1">
      <alignment horizontal="right" vertical="top"/>
    </xf>
    <xf numFmtId="0" fontId="4" fillId="0" borderId="8" xfId="0" applyFont="1" applyBorder="1" applyAlignment="1">
      <alignment horizontal="right" vertical="top"/>
    </xf>
    <xf numFmtId="0" fontId="4" fillId="0" borderId="8" xfId="0" applyFont="1" applyBorder="1" applyAlignment="1">
      <alignment vertical="top"/>
    </xf>
    <xf numFmtId="0" fontId="17" fillId="0" borderId="1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7" fillId="0" borderId="7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/>
    <xf numFmtId="0" fontId="17" fillId="0" borderId="15" xfId="0" applyFont="1" applyBorder="1" applyAlignment="1"/>
    <xf numFmtId="0" fontId="14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17" fillId="2" borderId="19" xfId="0" applyFont="1" applyFill="1" applyBorder="1" applyAlignment="1"/>
    <xf numFmtId="0" fontId="17" fillId="0" borderId="3" xfId="0" applyFont="1" applyBorder="1" applyAlignment="1">
      <alignment horizontal="center" vertical="center" shrinkToFit="1"/>
    </xf>
    <xf numFmtId="0" fontId="0" fillId="0" borderId="3" xfId="0" applyBorder="1" applyAlignment="1"/>
    <xf numFmtId="0" fontId="17" fillId="0" borderId="9" xfId="0" applyFont="1" applyBorder="1" applyAlignment="1"/>
    <xf numFmtId="0" fontId="17" fillId="0" borderId="8" xfId="0" applyFont="1" applyFill="1" applyBorder="1" applyAlignment="1"/>
    <xf numFmtId="0" fontId="17" fillId="0" borderId="3" xfId="0" applyFont="1" applyBorder="1" applyAlignment="1"/>
    <xf numFmtId="0" fontId="17" fillId="0" borderId="20" xfId="0" applyFont="1" applyFill="1" applyBorder="1" applyAlignment="1"/>
    <xf numFmtId="0" fontId="17" fillId="0" borderId="21" xfId="0" applyFont="1" applyBorder="1" applyAlignment="1"/>
    <xf numFmtId="0" fontId="17" fillId="0" borderId="7" xfId="0" applyFont="1" applyBorder="1" applyAlignment="1"/>
    <xf numFmtId="0" fontId="0" fillId="0" borderId="17" xfId="0" applyBorder="1" applyAlignment="1"/>
    <xf numFmtId="0" fontId="17" fillId="0" borderId="17" xfId="0" applyFont="1" applyBorder="1" applyAlignment="1"/>
    <xf numFmtId="0" fontId="7" fillId="0" borderId="13" xfId="0" applyFont="1" applyBorder="1" applyAlignment="1"/>
    <xf numFmtId="0" fontId="0" fillId="0" borderId="20" xfId="0" applyBorder="1" applyAlignment="1"/>
    <xf numFmtId="0" fontId="17" fillId="0" borderId="24" xfId="0" applyFont="1" applyFill="1" applyBorder="1" applyAlignment="1"/>
    <xf numFmtId="0" fontId="17" fillId="0" borderId="25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5"/>
  <sheetViews>
    <sheetView topLeftCell="A6" zoomScale="72" zoomScaleNormal="72" workbookViewId="0">
      <selection activeCell="AN19" sqref="AN19"/>
    </sheetView>
  </sheetViews>
  <sheetFormatPr defaultRowHeight="15" x14ac:dyDescent="0.25"/>
  <cols>
    <col min="1" max="1" width="4.140625" customWidth="1"/>
    <col min="3" max="3" width="11.7109375" customWidth="1"/>
    <col min="4" max="4" width="4" customWidth="1"/>
    <col min="5" max="5" width="3.5703125" customWidth="1"/>
    <col min="6" max="6" width="3.85546875" customWidth="1"/>
    <col min="7" max="7" width="4.28515625" customWidth="1"/>
    <col min="8" max="8" width="4.140625" customWidth="1"/>
    <col min="9" max="9" width="4.42578125" customWidth="1"/>
    <col min="10" max="12" width="3.5703125" customWidth="1"/>
    <col min="13" max="13" width="3.85546875" customWidth="1"/>
    <col min="14" max="14" width="3.140625" customWidth="1"/>
    <col min="15" max="15" width="3.85546875" customWidth="1"/>
    <col min="16" max="16" width="4.42578125" customWidth="1"/>
    <col min="17" max="18" width="4.140625" customWidth="1"/>
    <col min="19" max="19" width="4" customWidth="1"/>
    <col min="20" max="20" width="4.140625" customWidth="1"/>
    <col min="21" max="21" width="3.5703125" customWidth="1"/>
    <col min="22" max="23" width="3.85546875" customWidth="1"/>
    <col min="24" max="24" width="4.140625" customWidth="1"/>
    <col min="25" max="25" width="4.42578125" customWidth="1"/>
    <col min="26" max="26" width="4.140625" customWidth="1"/>
    <col min="27" max="27" width="4.42578125" customWidth="1"/>
    <col min="28" max="28" width="5" customWidth="1"/>
    <col min="29" max="29" width="4" customWidth="1"/>
    <col min="30" max="30" width="3.85546875" customWidth="1"/>
    <col min="31" max="31" width="3.5703125" customWidth="1"/>
    <col min="32" max="32" width="3.140625" customWidth="1"/>
    <col min="33" max="33" width="3.7109375" customWidth="1"/>
    <col min="34" max="34" width="4.7109375" customWidth="1"/>
  </cols>
  <sheetData>
    <row r="1" spans="1:41" ht="20.25" x14ac:dyDescent="0.3">
      <c r="A1" s="1"/>
      <c r="B1" s="171" t="s">
        <v>19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</row>
    <row r="2" spans="1:41" x14ac:dyDescent="0.25">
      <c r="A2" s="1"/>
      <c r="B2" s="174" t="s">
        <v>0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27"/>
      <c r="AK2" s="173" t="s">
        <v>1</v>
      </c>
      <c r="AL2" s="173"/>
      <c r="AM2" s="173"/>
      <c r="AN2" s="173"/>
      <c r="AO2" s="173"/>
    </row>
    <row r="3" spans="1:41" x14ac:dyDescent="0.25">
      <c r="A3" s="1"/>
      <c r="B3" s="173" t="s">
        <v>20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27"/>
      <c r="AK3" s="1"/>
      <c r="AL3" s="1"/>
      <c r="AM3" s="1"/>
      <c r="AN3" s="1"/>
      <c r="AO3" s="1"/>
    </row>
    <row r="4" spans="1:41" x14ac:dyDescent="0.25">
      <c r="A4" s="1"/>
      <c r="B4" s="176" t="s">
        <v>21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27"/>
      <c r="AK4" s="1"/>
      <c r="AL4" s="1"/>
      <c r="AM4" s="1"/>
      <c r="AN4" s="1"/>
      <c r="AO4" s="1"/>
    </row>
    <row r="5" spans="1:41" x14ac:dyDescent="0.25">
      <c r="A5" s="1"/>
      <c r="B5" s="177" t="s">
        <v>31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27"/>
      <c r="AK5" s="1"/>
      <c r="AL5" s="1"/>
      <c r="AM5" s="1"/>
      <c r="AN5" s="1"/>
      <c r="AO5" s="1"/>
    </row>
    <row r="6" spans="1:41" x14ac:dyDescent="0.25">
      <c r="A6" s="1"/>
      <c r="B6" s="178" t="s">
        <v>2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27"/>
      <c r="AK6" s="1"/>
      <c r="AL6" s="1"/>
      <c r="AM6" s="1"/>
      <c r="AN6" s="1"/>
      <c r="AO6" s="1"/>
    </row>
    <row r="7" spans="1:41" ht="20.25" customHeight="1" x14ac:dyDescent="0.25">
      <c r="A7" s="1"/>
      <c r="B7" s="180" t="s">
        <v>40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"/>
      <c r="AM7" s="1"/>
      <c r="AN7" s="40" t="s">
        <v>41</v>
      </c>
      <c r="AO7" s="1"/>
    </row>
    <row r="8" spans="1:41" ht="51" x14ac:dyDescent="0.25">
      <c r="A8" s="167" t="s">
        <v>3</v>
      </c>
      <c r="B8" s="183" t="s">
        <v>4</v>
      </c>
      <c r="C8" s="184"/>
      <c r="D8" s="15">
        <v>1</v>
      </c>
      <c r="E8" s="15">
        <v>2</v>
      </c>
      <c r="F8" s="15">
        <v>3</v>
      </c>
      <c r="G8" s="15">
        <v>4</v>
      </c>
      <c r="H8" s="15">
        <v>5</v>
      </c>
      <c r="I8" s="15">
        <v>6</v>
      </c>
      <c r="J8" s="23">
        <v>7</v>
      </c>
      <c r="K8" s="23">
        <v>8</v>
      </c>
      <c r="L8" s="23">
        <v>9</v>
      </c>
      <c r="M8" s="23">
        <v>10</v>
      </c>
      <c r="N8" s="23">
        <v>11</v>
      </c>
      <c r="O8" s="23">
        <v>12</v>
      </c>
      <c r="P8" s="23">
        <v>13</v>
      </c>
      <c r="Q8" s="23">
        <v>14</v>
      </c>
      <c r="R8" s="23">
        <v>15</v>
      </c>
      <c r="S8" s="23">
        <v>16</v>
      </c>
      <c r="T8" s="23">
        <v>17</v>
      </c>
      <c r="U8" s="23">
        <v>18</v>
      </c>
      <c r="V8" s="23">
        <v>19</v>
      </c>
      <c r="W8" s="23">
        <v>20</v>
      </c>
      <c r="X8" s="23">
        <v>21</v>
      </c>
      <c r="Y8" s="23">
        <v>22</v>
      </c>
      <c r="Z8" s="23">
        <v>23</v>
      </c>
      <c r="AA8" s="23">
        <v>24</v>
      </c>
      <c r="AB8" s="23">
        <v>25</v>
      </c>
      <c r="AC8" s="23">
        <v>26</v>
      </c>
      <c r="AD8" s="23">
        <v>27</v>
      </c>
      <c r="AE8" s="23">
        <v>28</v>
      </c>
      <c r="AF8" s="23">
        <v>29</v>
      </c>
      <c r="AG8" s="23">
        <v>30</v>
      </c>
      <c r="AH8" s="23">
        <v>31</v>
      </c>
      <c r="AI8" s="23" t="s">
        <v>5</v>
      </c>
      <c r="AJ8" s="28" t="s">
        <v>6</v>
      </c>
      <c r="AK8" s="31" t="s">
        <v>7</v>
      </c>
      <c r="AL8" s="37" t="s">
        <v>8</v>
      </c>
      <c r="AM8" s="37" t="s">
        <v>9</v>
      </c>
      <c r="AN8" s="31" t="s">
        <v>10</v>
      </c>
      <c r="AO8" s="31" t="s">
        <v>11</v>
      </c>
    </row>
    <row r="9" spans="1:41" x14ac:dyDescent="0.25">
      <c r="A9" s="168"/>
      <c r="B9" s="185"/>
      <c r="C9" s="186"/>
      <c r="D9" s="16"/>
      <c r="E9" s="16"/>
      <c r="F9" s="16"/>
      <c r="G9" s="16"/>
      <c r="H9" s="16"/>
      <c r="I9" s="16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 t="s">
        <v>12</v>
      </c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13"/>
    </row>
    <row r="10" spans="1:41" x14ac:dyDescent="0.25">
      <c r="A10" s="2">
        <v>1</v>
      </c>
      <c r="B10" s="61" t="s">
        <v>22</v>
      </c>
      <c r="C10" s="62"/>
      <c r="D10" s="17" t="s">
        <v>13</v>
      </c>
      <c r="E10" s="17" t="s">
        <v>13</v>
      </c>
      <c r="F10" s="17">
        <v>1</v>
      </c>
      <c r="G10" s="17">
        <v>1</v>
      </c>
      <c r="H10" s="17">
        <v>1</v>
      </c>
      <c r="I10" s="17">
        <v>1</v>
      </c>
      <c r="J10" s="17">
        <v>1</v>
      </c>
      <c r="K10" s="17" t="s">
        <v>13</v>
      </c>
      <c r="L10" s="17" t="s">
        <v>13</v>
      </c>
      <c r="M10" s="17">
        <v>1</v>
      </c>
      <c r="N10" s="17">
        <v>1</v>
      </c>
      <c r="O10" s="17">
        <v>1</v>
      </c>
      <c r="P10" s="17">
        <v>1</v>
      </c>
      <c r="Q10" s="17">
        <v>1</v>
      </c>
      <c r="R10" s="17" t="s">
        <v>13</v>
      </c>
      <c r="S10" s="17" t="s">
        <v>13</v>
      </c>
      <c r="T10" s="17">
        <v>1</v>
      </c>
      <c r="U10" s="17">
        <v>1</v>
      </c>
      <c r="V10" s="17">
        <v>1</v>
      </c>
      <c r="W10" s="17">
        <v>1</v>
      </c>
      <c r="X10" s="17">
        <v>1</v>
      </c>
      <c r="Y10" s="17" t="s">
        <v>13</v>
      </c>
      <c r="Z10" s="17" t="s">
        <v>13</v>
      </c>
      <c r="AA10" s="17">
        <v>1</v>
      </c>
      <c r="AB10" s="17">
        <v>1</v>
      </c>
      <c r="AC10" s="17">
        <v>1</v>
      </c>
      <c r="AD10" s="17">
        <v>1</v>
      </c>
      <c r="AE10" s="17">
        <v>1</v>
      </c>
      <c r="AF10" s="17" t="s">
        <v>13</v>
      </c>
      <c r="AG10" s="17" t="s">
        <v>13</v>
      </c>
      <c r="AH10" s="17"/>
      <c r="AI10" s="17">
        <f>SUM(F10:AH10)</f>
        <v>20</v>
      </c>
      <c r="AJ10" s="17">
        <v>0</v>
      </c>
      <c r="AK10" s="32">
        <f>AI10*75</f>
        <v>1500</v>
      </c>
      <c r="AL10" s="32">
        <f>AI10*13.5+AJ10*18</f>
        <v>270</v>
      </c>
      <c r="AM10" s="32">
        <v>0</v>
      </c>
      <c r="AN10" s="32">
        <v>270</v>
      </c>
      <c r="AO10" s="32">
        <f>AM10-AL10+AN10</f>
        <v>0</v>
      </c>
    </row>
    <row r="11" spans="1:41" x14ac:dyDescent="0.25">
      <c r="A11" s="2">
        <f>A10+1</f>
        <v>2</v>
      </c>
      <c r="B11" s="61" t="s">
        <v>23</v>
      </c>
      <c r="C11" s="62"/>
      <c r="D11" s="17" t="s">
        <v>13</v>
      </c>
      <c r="E11" s="17" t="s">
        <v>13</v>
      </c>
      <c r="F11" s="17">
        <v>1</v>
      </c>
      <c r="G11" s="17">
        <v>1</v>
      </c>
      <c r="H11" s="17">
        <v>1</v>
      </c>
      <c r="I11" s="17">
        <v>1</v>
      </c>
      <c r="J11" s="17">
        <v>1</v>
      </c>
      <c r="K11" s="17" t="s">
        <v>13</v>
      </c>
      <c r="L11" s="17" t="s">
        <v>13</v>
      </c>
      <c r="M11" s="17">
        <v>1</v>
      </c>
      <c r="N11" s="17">
        <v>1</v>
      </c>
      <c r="O11" s="17">
        <v>1</v>
      </c>
      <c r="P11" s="17">
        <v>1</v>
      </c>
      <c r="Q11" s="17">
        <v>1</v>
      </c>
      <c r="R11" s="17" t="s">
        <v>13</v>
      </c>
      <c r="S11" s="17" t="s">
        <v>13</v>
      </c>
      <c r="T11" s="17">
        <v>1</v>
      </c>
      <c r="U11" s="17">
        <v>1</v>
      </c>
      <c r="V11" s="17">
        <v>1</v>
      </c>
      <c r="W11" s="17">
        <v>1</v>
      </c>
      <c r="X11" s="17">
        <v>1</v>
      </c>
      <c r="Y11" s="17" t="s">
        <v>13</v>
      </c>
      <c r="Z11" s="17" t="s">
        <v>13</v>
      </c>
      <c r="AA11" s="17">
        <v>1</v>
      </c>
      <c r="AB11" s="17">
        <v>1</v>
      </c>
      <c r="AC11" s="17">
        <v>1</v>
      </c>
      <c r="AD11" s="17">
        <v>1</v>
      </c>
      <c r="AE11" s="17">
        <v>1</v>
      </c>
      <c r="AF11" s="17" t="s">
        <v>13</v>
      </c>
      <c r="AG11" s="17" t="s">
        <v>13</v>
      </c>
      <c r="AH11" s="17"/>
      <c r="AI11" s="17">
        <f t="shared" ref="AI11:AI19" si="0">SUM(F11:AH11)</f>
        <v>20</v>
      </c>
      <c r="AJ11" s="17">
        <v>15</v>
      </c>
      <c r="AK11" s="32">
        <f t="shared" ref="AK11:AK19" si="1">AI11*75</f>
        <v>1500</v>
      </c>
      <c r="AL11" s="32">
        <f t="shared" ref="AL11:AL19" si="2">AI11*13.5+AJ11*18</f>
        <v>540</v>
      </c>
      <c r="AM11" s="32">
        <v>0</v>
      </c>
      <c r="AN11" s="32">
        <v>540</v>
      </c>
      <c r="AO11" s="32">
        <f t="shared" ref="AO11:AO19" si="3">AM11-AL11+AN11</f>
        <v>0</v>
      </c>
    </row>
    <row r="12" spans="1:41" x14ac:dyDescent="0.25">
      <c r="A12" s="2">
        <f>A11+1</f>
        <v>3</v>
      </c>
      <c r="B12" s="61" t="s">
        <v>24</v>
      </c>
      <c r="C12" s="62"/>
      <c r="D12" s="17" t="s">
        <v>13</v>
      </c>
      <c r="E12" s="17" t="s">
        <v>13</v>
      </c>
      <c r="F12" s="17">
        <v>1</v>
      </c>
      <c r="G12" s="17">
        <v>1</v>
      </c>
      <c r="H12" s="17">
        <v>1</v>
      </c>
      <c r="I12" s="17">
        <v>1</v>
      </c>
      <c r="J12" s="17">
        <v>1</v>
      </c>
      <c r="K12" s="17" t="s">
        <v>13</v>
      </c>
      <c r="L12" s="17" t="s">
        <v>13</v>
      </c>
      <c r="M12" s="17">
        <v>1</v>
      </c>
      <c r="N12" s="17">
        <v>1</v>
      </c>
      <c r="O12" s="17">
        <v>1</v>
      </c>
      <c r="P12" s="17">
        <v>1</v>
      </c>
      <c r="Q12" s="17">
        <v>1</v>
      </c>
      <c r="R12" s="17" t="s">
        <v>13</v>
      </c>
      <c r="S12" s="17" t="s">
        <v>13</v>
      </c>
      <c r="T12" s="17">
        <v>1</v>
      </c>
      <c r="U12" s="17">
        <v>1</v>
      </c>
      <c r="V12" s="17">
        <v>1</v>
      </c>
      <c r="W12" s="17" t="s">
        <v>14</v>
      </c>
      <c r="X12" s="17">
        <v>1</v>
      </c>
      <c r="Y12" s="17" t="s">
        <v>13</v>
      </c>
      <c r="Z12" s="17" t="s">
        <v>13</v>
      </c>
      <c r="AA12" s="17">
        <v>1</v>
      </c>
      <c r="AB12" s="17">
        <v>1</v>
      </c>
      <c r="AC12" s="17">
        <v>1</v>
      </c>
      <c r="AD12" s="17">
        <v>1</v>
      </c>
      <c r="AE12" s="17">
        <v>1</v>
      </c>
      <c r="AF12" s="17" t="s">
        <v>13</v>
      </c>
      <c r="AG12" s="17" t="s">
        <v>13</v>
      </c>
      <c r="AH12" s="17"/>
      <c r="AI12" s="17">
        <f t="shared" si="0"/>
        <v>19</v>
      </c>
      <c r="AJ12" s="17">
        <v>14</v>
      </c>
      <c r="AK12" s="32">
        <f t="shared" si="1"/>
        <v>1425</v>
      </c>
      <c r="AL12" s="32">
        <f t="shared" si="2"/>
        <v>508.5</v>
      </c>
      <c r="AM12" s="38">
        <v>0</v>
      </c>
      <c r="AN12" s="50">
        <v>508.5</v>
      </c>
      <c r="AO12" s="32">
        <f t="shared" si="3"/>
        <v>0</v>
      </c>
    </row>
    <row r="13" spans="1:41" x14ac:dyDescent="0.25">
      <c r="A13" s="2">
        <f>A12+1</f>
        <v>4</v>
      </c>
      <c r="B13" s="61" t="s">
        <v>25</v>
      </c>
      <c r="C13" s="62"/>
      <c r="D13" s="17" t="s">
        <v>13</v>
      </c>
      <c r="E13" s="17" t="s">
        <v>13</v>
      </c>
      <c r="F13" s="17">
        <v>1</v>
      </c>
      <c r="G13" s="17">
        <v>1</v>
      </c>
      <c r="H13" s="17">
        <v>1</v>
      </c>
      <c r="I13" s="17">
        <v>1</v>
      </c>
      <c r="J13" s="17">
        <v>1</v>
      </c>
      <c r="K13" s="17" t="s">
        <v>13</v>
      </c>
      <c r="L13" s="17" t="s">
        <v>13</v>
      </c>
      <c r="M13" s="17">
        <v>1</v>
      </c>
      <c r="N13" s="17">
        <v>1</v>
      </c>
      <c r="O13" s="17">
        <v>1</v>
      </c>
      <c r="P13" s="17">
        <v>1</v>
      </c>
      <c r="Q13" s="17">
        <v>1</v>
      </c>
      <c r="R13" s="17" t="s">
        <v>13</v>
      </c>
      <c r="S13" s="17" t="s">
        <v>13</v>
      </c>
      <c r="T13" s="17" t="s">
        <v>14</v>
      </c>
      <c r="U13" s="17">
        <v>1</v>
      </c>
      <c r="V13" s="17">
        <v>1</v>
      </c>
      <c r="W13" s="17">
        <v>1</v>
      </c>
      <c r="X13" s="17">
        <v>1</v>
      </c>
      <c r="Y13" s="17" t="s">
        <v>13</v>
      </c>
      <c r="Z13" s="17" t="s">
        <v>13</v>
      </c>
      <c r="AA13" s="17">
        <v>1</v>
      </c>
      <c r="AB13" s="17">
        <v>1</v>
      </c>
      <c r="AC13" s="17">
        <v>1</v>
      </c>
      <c r="AD13" s="17">
        <v>1</v>
      </c>
      <c r="AE13" s="17">
        <v>1</v>
      </c>
      <c r="AF13" s="17" t="s">
        <v>13</v>
      </c>
      <c r="AG13" s="17" t="s">
        <v>13</v>
      </c>
      <c r="AH13" s="17"/>
      <c r="AI13" s="17">
        <f t="shared" si="0"/>
        <v>19</v>
      </c>
      <c r="AJ13" s="17">
        <v>14</v>
      </c>
      <c r="AK13" s="32">
        <f t="shared" si="1"/>
        <v>1425</v>
      </c>
      <c r="AL13" s="32">
        <f t="shared" si="2"/>
        <v>508.5</v>
      </c>
      <c r="AM13" s="32">
        <v>0</v>
      </c>
      <c r="AN13" s="41">
        <v>508.5</v>
      </c>
      <c r="AO13" s="32">
        <f t="shared" si="3"/>
        <v>0</v>
      </c>
    </row>
    <row r="14" spans="1:41" x14ac:dyDescent="0.25">
      <c r="A14" s="2">
        <v>5</v>
      </c>
      <c r="B14" s="63" t="s">
        <v>26</v>
      </c>
      <c r="C14" s="62"/>
      <c r="D14" s="17" t="s">
        <v>13</v>
      </c>
      <c r="E14" s="17" t="s">
        <v>13</v>
      </c>
      <c r="F14" s="17">
        <v>1</v>
      </c>
      <c r="G14" s="17">
        <v>1</v>
      </c>
      <c r="H14" s="17">
        <v>1</v>
      </c>
      <c r="I14" s="17">
        <v>1</v>
      </c>
      <c r="J14" s="17">
        <v>1</v>
      </c>
      <c r="K14" s="17" t="s">
        <v>13</v>
      </c>
      <c r="L14" s="17" t="s">
        <v>13</v>
      </c>
      <c r="M14" s="17">
        <v>1</v>
      </c>
      <c r="N14" s="17">
        <v>1</v>
      </c>
      <c r="O14" s="17" t="s">
        <v>14</v>
      </c>
      <c r="P14" s="17" t="s">
        <v>14</v>
      </c>
      <c r="Q14" s="17" t="s">
        <v>14</v>
      </c>
      <c r="R14" s="17" t="s">
        <v>13</v>
      </c>
      <c r="S14" s="17" t="s">
        <v>13</v>
      </c>
      <c r="T14" s="17" t="s">
        <v>14</v>
      </c>
      <c r="U14" s="17">
        <v>1</v>
      </c>
      <c r="V14" s="17" t="s">
        <v>14</v>
      </c>
      <c r="W14" s="17">
        <v>1</v>
      </c>
      <c r="X14" s="17">
        <v>1</v>
      </c>
      <c r="Y14" s="17" t="s">
        <v>13</v>
      </c>
      <c r="Z14" s="17" t="s">
        <v>13</v>
      </c>
      <c r="AA14" s="17">
        <v>1</v>
      </c>
      <c r="AB14" s="17">
        <v>1</v>
      </c>
      <c r="AC14" s="17" t="s">
        <v>14</v>
      </c>
      <c r="AD14" s="17">
        <v>1</v>
      </c>
      <c r="AE14" s="17">
        <v>1</v>
      </c>
      <c r="AF14" s="17" t="s">
        <v>13</v>
      </c>
      <c r="AG14" s="17" t="s">
        <v>13</v>
      </c>
      <c r="AH14" s="17"/>
      <c r="AI14" s="17">
        <f t="shared" si="0"/>
        <v>14</v>
      </c>
      <c r="AJ14" s="17">
        <v>9</v>
      </c>
      <c r="AK14" s="32">
        <f t="shared" si="1"/>
        <v>1050</v>
      </c>
      <c r="AL14" s="32">
        <f t="shared" si="2"/>
        <v>351</v>
      </c>
      <c r="AM14" s="32">
        <v>0</v>
      </c>
      <c r="AN14" s="32">
        <v>0</v>
      </c>
      <c r="AO14" s="32">
        <f t="shared" si="3"/>
        <v>-351</v>
      </c>
    </row>
    <row r="15" spans="1:41" x14ac:dyDescent="0.25">
      <c r="A15" s="2">
        <f>A14+1</f>
        <v>6</v>
      </c>
      <c r="B15" s="187" t="s">
        <v>27</v>
      </c>
      <c r="C15" s="188"/>
      <c r="D15" s="17" t="s">
        <v>13</v>
      </c>
      <c r="E15" s="17" t="s">
        <v>13</v>
      </c>
      <c r="F15" s="17">
        <v>1</v>
      </c>
      <c r="G15" s="17">
        <v>1</v>
      </c>
      <c r="H15" s="17">
        <v>1</v>
      </c>
      <c r="I15" s="17">
        <v>1</v>
      </c>
      <c r="J15" s="17">
        <v>1</v>
      </c>
      <c r="K15" s="17" t="s">
        <v>13</v>
      </c>
      <c r="L15" s="17" t="s">
        <v>13</v>
      </c>
      <c r="M15" s="17" t="s">
        <v>14</v>
      </c>
      <c r="N15" s="17" t="s">
        <v>14</v>
      </c>
      <c r="O15" s="17" t="s">
        <v>14</v>
      </c>
      <c r="P15" s="17">
        <v>1</v>
      </c>
      <c r="Q15" s="17">
        <v>1</v>
      </c>
      <c r="R15" s="17" t="s">
        <v>13</v>
      </c>
      <c r="S15" s="17" t="s">
        <v>13</v>
      </c>
      <c r="T15" s="17">
        <v>1</v>
      </c>
      <c r="U15" s="17">
        <v>1</v>
      </c>
      <c r="V15" s="17">
        <v>1</v>
      </c>
      <c r="W15" s="17">
        <v>1</v>
      </c>
      <c r="X15" s="17">
        <v>1</v>
      </c>
      <c r="Y15" s="17" t="s">
        <v>13</v>
      </c>
      <c r="Z15" s="17" t="s">
        <v>13</v>
      </c>
      <c r="AA15" s="17">
        <v>1</v>
      </c>
      <c r="AB15" s="17">
        <v>1</v>
      </c>
      <c r="AC15" s="17">
        <v>1</v>
      </c>
      <c r="AD15" s="17">
        <v>1</v>
      </c>
      <c r="AE15" s="17">
        <v>1</v>
      </c>
      <c r="AF15" s="17" t="s">
        <v>13</v>
      </c>
      <c r="AG15" s="17" t="s">
        <v>13</v>
      </c>
      <c r="AH15" s="17"/>
      <c r="AI15" s="17">
        <f t="shared" si="0"/>
        <v>17</v>
      </c>
      <c r="AJ15" s="17">
        <v>0</v>
      </c>
      <c r="AK15" s="32">
        <f t="shared" si="1"/>
        <v>1275</v>
      </c>
      <c r="AL15" s="32">
        <f t="shared" si="2"/>
        <v>229.5</v>
      </c>
      <c r="AM15" s="32">
        <v>0</v>
      </c>
      <c r="AN15" s="32">
        <v>229.5</v>
      </c>
      <c r="AO15" s="32">
        <f t="shared" si="3"/>
        <v>0</v>
      </c>
    </row>
    <row r="16" spans="1:41" x14ac:dyDescent="0.25">
      <c r="A16" s="2">
        <v>7</v>
      </c>
      <c r="B16" s="189" t="s">
        <v>28</v>
      </c>
      <c r="C16" s="190"/>
      <c r="D16" s="17" t="s">
        <v>13</v>
      </c>
      <c r="E16" s="17" t="s">
        <v>13</v>
      </c>
      <c r="F16" s="17">
        <v>1</v>
      </c>
      <c r="G16" s="17">
        <v>1</v>
      </c>
      <c r="H16" s="17">
        <v>1</v>
      </c>
      <c r="I16" s="17">
        <v>1</v>
      </c>
      <c r="J16" s="17">
        <v>1</v>
      </c>
      <c r="K16" s="17" t="s">
        <v>13</v>
      </c>
      <c r="L16" s="17" t="s">
        <v>13</v>
      </c>
      <c r="M16" s="17">
        <v>1</v>
      </c>
      <c r="N16" s="17">
        <v>1</v>
      </c>
      <c r="O16" s="17">
        <v>1</v>
      </c>
      <c r="P16" s="17">
        <v>1</v>
      </c>
      <c r="Q16" s="17">
        <v>1</v>
      </c>
      <c r="R16" s="17" t="s">
        <v>13</v>
      </c>
      <c r="S16" s="17" t="s">
        <v>13</v>
      </c>
      <c r="T16" s="17">
        <v>1</v>
      </c>
      <c r="U16" s="17">
        <v>1</v>
      </c>
      <c r="V16" s="17">
        <v>1</v>
      </c>
      <c r="W16" s="17">
        <v>1</v>
      </c>
      <c r="X16" s="17">
        <v>1</v>
      </c>
      <c r="Y16" s="17" t="s">
        <v>13</v>
      </c>
      <c r="Z16" s="17" t="s">
        <v>13</v>
      </c>
      <c r="AA16" s="17">
        <v>1</v>
      </c>
      <c r="AB16" s="17">
        <v>1</v>
      </c>
      <c r="AC16" s="17" t="s">
        <v>14</v>
      </c>
      <c r="AD16" s="17">
        <v>1</v>
      </c>
      <c r="AE16" s="17">
        <v>1</v>
      </c>
      <c r="AF16" s="17" t="s">
        <v>13</v>
      </c>
      <c r="AG16" s="17" t="s">
        <v>13</v>
      </c>
      <c r="AH16" s="17"/>
      <c r="AI16" s="17">
        <f t="shared" si="0"/>
        <v>19</v>
      </c>
      <c r="AJ16" s="17">
        <v>0</v>
      </c>
      <c r="AK16" s="32">
        <f t="shared" si="1"/>
        <v>1425</v>
      </c>
      <c r="AL16" s="32">
        <f t="shared" si="2"/>
        <v>256.5</v>
      </c>
      <c r="AM16" s="32">
        <v>0</v>
      </c>
      <c r="AN16" s="32">
        <v>256.5</v>
      </c>
      <c r="AO16" s="32">
        <f t="shared" si="3"/>
        <v>0</v>
      </c>
    </row>
    <row r="17" spans="1:41" x14ac:dyDescent="0.25">
      <c r="A17" s="2">
        <v>8</v>
      </c>
      <c r="B17" s="189" t="s">
        <v>29</v>
      </c>
      <c r="C17" s="190"/>
      <c r="D17" s="17" t="s">
        <v>13</v>
      </c>
      <c r="E17" s="17" t="s">
        <v>13</v>
      </c>
      <c r="F17" s="17">
        <v>1</v>
      </c>
      <c r="G17" s="17">
        <v>1</v>
      </c>
      <c r="H17" s="17">
        <v>1</v>
      </c>
      <c r="I17" s="17">
        <v>1</v>
      </c>
      <c r="J17" s="17">
        <v>1</v>
      </c>
      <c r="K17" s="17" t="s">
        <v>13</v>
      </c>
      <c r="L17" s="17" t="s">
        <v>13</v>
      </c>
      <c r="M17" s="17">
        <v>1</v>
      </c>
      <c r="N17" s="17">
        <v>1</v>
      </c>
      <c r="O17" s="17">
        <v>1</v>
      </c>
      <c r="P17" s="17">
        <v>1</v>
      </c>
      <c r="Q17" s="17">
        <v>1</v>
      </c>
      <c r="R17" s="17" t="s">
        <v>13</v>
      </c>
      <c r="S17" s="17" t="s">
        <v>13</v>
      </c>
      <c r="T17" s="17">
        <v>1</v>
      </c>
      <c r="U17" s="17">
        <v>1</v>
      </c>
      <c r="V17" s="17">
        <v>1</v>
      </c>
      <c r="W17" s="17">
        <v>1</v>
      </c>
      <c r="X17" s="17">
        <v>1</v>
      </c>
      <c r="Y17" s="17" t="s">
        <v>13</v>
      </c>
      <c r="Z17" s="17" t="s">
        <v>13</v>
      </c>
      <c r="AA17" s="17">
        <v>1</v>
      </c>
      <c r="AB17" s="17">
        <v>1</v>
      </c>
      <c r="AC17" s="17">
        <v>1</v>
      </c>
      <c r="AD17" s="17">
        <v>1</v>
      </c>
      <c r="AE17" s="17">
        <v>1</v>
      </c>
      <c r="AF17" s="17" t="s">
        <v>13</v>
      </c>
      <c r="AG17" s="17" t="s">
        <v>13</v>
      </c>
      <c r="AH17" s="17"/>
      <c r="AI17" s="17">
        <f t="shared" si="0"/>
        <v>20</v>
      </c>
      <c r="AJ17" s="17">
        <v>15</v>
      </c>
      <c r="AK17" s="32">
        <f t="shared" si="1"/>
        <v>1500</v>
      </c>
      <c r="AL17" s="32">
        <f t="shared" si="2"/>
        <v>540</v>
      </c>
      <c r="AM17" s="32">
        <v>0</v>
      </c>
      <c r="AN17" s="32">
        <v>540</v>
      </c>
      <c r="AO17" s="32">
        <f t="shared" si="3"/>
        <v>0</v>
      </c>
    </row>
    <row r="18" spans="1:41" x14ac:dyDescent="0.25">
      <c r="A18" s="3">
        <v>9</v>
      </c>
      <c r="B18" s="61" t="s">
        <v>30</v>
      </c>
      <c r="C18" s="62"/>
      <c r="D18" s="17" t="s">
        <v>13</v>
      </c>
      <c r="E18" s="17" t="s">
        <v>13</v>
      </c>
      <c r="F18" s="17">
        <v>1</v>
      </c>
      <c r="G18" s="17">
        <v>1</v>
      </c>
      <c r="H18" s="17">
        <v>1</v>
      </c>
      <c r="I18" s="17">
        <v>1</v>
      </c>
      <c r="J18" s="17">
        <v>1</v>
      </c>
      <c r="K18" s="17" t="s">
        <v>13</v>
      </c>
      <c r="L18" s="17" t="s">
        <v>13</v>
      </c>
      <c r="M18" s="17">
        <v>1</v>
      </c>
      <c r="N18" s="17">
        <v>1</v>
      </c>
      <c r="O18" s="17">
        <v>1</v>
      </c>
      <c r="P18" s="17">
        <v>1</v>
      </c>
      <c r="Q18" s="17">
        <v>1</v>
      </c>
      <c r="R18" s="17" t="s">
        <v>13</v>
      </c>
      <c r="S18" s="17" t="s">
        <v>13</v>
      </c>
      <c r="T18" s="17">
        <v>1</v>
      </c>
      <c r="U18" s="17">
        <v>1</v>
      </c>
      <c r="V18" s="17">
        <v>1</v>
      </c>
      <c r="W18" s="17">
        <v>1</v>
      </c>
      <c r="X18" s="17">
        <v>1</v>
      </c>
      <c r="Y18" s="17" t="s">
        <v>13</v>
      </c>
      <c r="Z18" s="17" t="s">
        <v>13</v>
      </c>
      <c r="AA18" s="17">
        <v>1</v>
      </c>
      <c r="AB18" s="17">
        <v>1</v>
      </c>
      <c r="AC18" s="17">
        <v>1</v>
      </c>
      <c r="AD18" s="17">
        <v>1</v>
      </c>
      <c r="AE18" s="17">
        <v>1</v>
      </c>
      <c r="AF18" s="17" t="s">
        <v>13</v>
      </c>
      <c r="AG18" s="17" t="s">
        <v>13</v>
      </c>
      <c r="AH18" s="18"/>
      <c r="AI18" s="17">
        <f t="shared" si="0"/>
        <v>20</v>
      </c>
      <c r="AJ18" s="18">
        <v>15</v>
      </c>
      <c r="AK18" s="32">
        <f t="shared" si="1"/>
        <v>1500</v>
      </c>
      <c r="AL18" s="32">
        <f t="shared" si="2"/>
        <v>540</v>
      </c>
      <c r="AM18" s="32">
        <v>0</v>
      </c>
      <c r="AN18" s="33">
        <v>540</v>
      </c>
      <c r="AO18" s="32">
        <f t="shared" si="3"/>
        <v>0</v>
      </c>
    </row>
    <row r="19" spans="1:41" ht="15.75" thickBot="1" x14ac:dyDescent="0.3">
      <c r="A19" s="2">
        <v>10</v>
      </c>
      <c r="B19" s="191" t="s">
        <v>32</v>
      </c>
      <c r="C19" s="191"/>
      <c r="D19" s="17" t="s">
        <v>13</v>
      </c>
      <c r="E19" s="17" t="s">
        <v>13</v>
      </c>
      <c r="F19" s="17">
        <v>1</v>
      </c>
      <c r="G19" s="17">
        <v>1</v>
      </c>
      <c r="H19" s="17">
        <v>1</v>
      </c>
      <c r="I19" s="17">
        <v>1</v>
      </c>
      <c r="J19" s="17">
        <v>1</v>
      </c>
      <c r="K19" s="17" t="s">
        <v>13</v>
      </c>
      <c r="L19" s="17" t="s">
        <v>13</v>
      </c>
      <c r="M19" s="17">
        <v>1</v>
      </c>
      <c r="N19" s="17">
        <v>1</v>
      </c>
      <c r="O19" s="17">
        <v>1</v>
      </c>
      <c r="P19" s="17">
        <v>1</v>
      </c>
      <c r="Q19" s="17">
        <v>1</v>
      </c>
      <c r="R19" s="17" t="s">
        <v>13</v>
      </c>
      <c r="S19" s="17" t="s">
        <v>13</v>
      </c>
      <c r="T19" s="17">
        <v>1</v>
      </c>
      <c r="U19" s="17">
        <v>1</v>
      </c>
      <c r="V19" s="17">
        <v>1</v>
      </c>
      <c r="W19" s="17">
        <v>1</v>
      </c>
      <c r="X19" s="17">
        <v>1</v>
      </c>
      <c r="Y19" s="17" t="s">
        <v>13</v>
      </c>
      <c r="Z19" s="17" t="s">
        <v>13</v>
      </c>
      <c r="AA19" s="17">
        <v>1</v>
      </c>
      <c r="AB19" s="17">
        <v>1</v>
      </c>
      <c r="AC19" s="17">
        <v>1</v>
      </c>
      <c r="AD19" s="17">
        <v>1</v>
      </c>
      <c r="AE19" s="17">
        <v>1</v>
      </c>
      <c r="AF19" s="17" t="s">
        <v>13</v>
      </c>
      <c r="AG19" s="17" t="s">
        <v>13</v>
      </c>
      <c r="AH19" s="17"/>
      <c r="AI19" s="17">
        <f t="shared" si="0"/>
        <v>20</v>
      </c>
      <c r="AJ19" s="17">
        <v>15</v>
      </c>
      <c r="AK19" s="32">
        <f t="shared" si="1"/>
        <v>1500</v>
      </c>
      <c r="AL19" s="32">
        <f t="shared" si="2"/>
        <v>540</v>
      </c>
      <c r="AM19" s="32">
        <v>0</v>
      </c>
      <c r="AN19" s="33">
        <v>540</v>
      </c>
      <c r="AO19" s="32">
        <f t="shared" si="3"/>
        <v>0</v>
      </c>
    </row>
    <row r="20" spans="1:41" ht="15.75" thickBot="1" x14ac:dyDescent="0.3">
      <c r="A20" s="4">
        <v>10</v>
      </c>
      <c r="B20" s="194" t="s">
        <v>15</v>
      </c>
      <c r="C20" s="195"/>
      <c r="D20" s="19"/>
      <c r="E20" s="19"/>
      <c r="F20" s="19">
        <v>10</v>
      </c>
      <c r="G20" s="19">
        <v>10</v>
      </c>
      <c r="H20" s="19">
        <v>10</v>
      </c>
      <c r="I20" s="19">
        <v>10</v>
      </c>
      <c r="J20" s="20">
        <v>10</v>
      </c>
      <c r="K20" s="20"/>
      <c r="L20" s="20"/>
      <c r="M20" s="20">
        <v>9</v>
      </c>
      <c r="N20" s="20">
        <v>9</v>
      </c>
      <c r="O20" s="20">
        <v>8</v>
      </c>
      <c r="P20" s="20">
        <v>9</v>
      </c>
      <c r="Q20" s="20">
        <v>9</v>
      </c>
      <c r="R20" s="20"/>
      <c r="S20" s="20"/>
      <c r="T20" s="20">
        <v>8</v>
      </c>
      <c r="U20" s="20">
        <v>11</v>
      </c>
      <c r="V20" s="20">
        <v>10</v>
      </c>
      <c r="W20" s="20">
        <v>10</v>
      </c>
      <c r="X20" s="20">
        <v>11</v>
      </c>
      <c r="Y20" s="20"/>
      <c r="Z20" s="20"/>
      <c r="AA20" s="20">
        <v>11</v>
      </c>
      <c r="AB20" s="20">
        <v>10</v>
      </c>
      <c r="AC20" s="20">
        <v>9</v>
      </c>
      <c r="AD20" s="20">
        <v>10</v>
      </c>
      <c r="AE20" s="20">
        <v>10</v>
      </c>
      <c r="AF20" s="20"/>
      <c r="AG20" s="20"/>
      <c r="AH20" s="20"/>
      <c r="AI20" s="20">
        <f t="shared" ref="AI20:AO20" ca="1" si="4">SUM(AI10:AI30)</f>
        <v>194</v>
      </c>
      <c r="AJ20" s="20">
        <f t="shared" ca="1" si="4"/>
        <v>98</v>
      </c>
      <c r="AK20" s="34">
        <f t="shared" ca="1" si="4"/>
        <v>14550</v>
      </c>
      <c r="AL20" s="34">
        <f t="shared" ca="1" si="4"/>
        <v>4383</v>
      </c>
      <c r="AM20" s="34">
        <f t="shared" ca="1" si="4"/>
        <v>0</v>
      </c>
      <c r="AN20" s="34">
        <f t="shared" ca="1" si="4"/>
        <v>3933</v>
      </c>
      <c r="AO20" s="34">
        <f t="shared" ca="1" si="4"/>
        <v>-450</v>
      </c>
    </row>
    <row r="21" spans="1:41" x14ac:dyDescent="0.25">
      <c r="A21" s="5"/>
      <c r="B21" s="196" t="s">
        <v>16</v>
      </c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7"/>
    </row>
    <row r="22" spans="1:41" x14ac:dyDescent="0.25">
      <c r="A22" s="2">
        <v>1</v>
      </c>
      <c r="B22" s="198" t="s">
        <v>34</v>
      </c>
      <c r="C22" s="199"/>
      <c r="D22" s="17" t="s">
        <v>13</v>
      </c>
      <c r="E22" s="17" t="s">
        <v>13</v>
      </c>
      <c r="F22" s="17">
        <v>1</v>
      </c>
      <c r="G22" s="17">
        <v>1</v>
      </c>
      <c r="H22" s="17">
        <v>1</v>
      </c>
      <c r="I22" s="17">
        <v>1</v>
      </c>
      <c r="J22" s="17">
        <v>1</v>
      </c>
      <c r="K22" s="17" t="s">
        <v>13</v>
      </c>
      <c r="L22" s="17" t="s">
        <v>13</v>
      </c>
      <c r="M22" s="17">
        <v>1</v>
      </c>
      <c r="N22" s="17">
        <v>1</v>
      </c>
      <c r="O22" s="17">
        <v>1</v>
      </c>
      <c r="P22" s="17">
        <v>1</v>
      </c>
      <c r="Q22" s="17">
        <v>1</v>
      </c>
      <c r="R22" s="17" t="s">
        <v>13</v>
      </c>
      <c r="S22" s="17" t="s">
        <v>13</v>
      </c>
      <c r="T22" s="17">
        <v>1</v>
      </c>
      <c r="U22" s="17">
        <v>1</v>
      </c>
      <c r="V22" s="17">
        <v>1</v>
      </c>
      <c r="W22" s="17">
        <v>1</v>
      </c>
      <c r="X22" s="17">
        <v>1</v>
      </c>
      <c r="Y22" s="17" t="s">
        <v>13</v>
      </c>
      <c r="Z22" s="17" t="s">
        <v>13</v>
      </c>
      <c r="AA22" s="17">
        <v>1</v>
      </c>
      <c r="AB22" s="17">
        <v>1</v>
      </c>
      <c r="AC22" s="17">
        <v>1</v>
      </c>
      <c r="AD22" s="17">
        <v>1</v>
      </c>
      <c r="AE22" s="17">
        <v>1</v>
      </c>
      <c r="AF22" s="17" t="s">
        <v>13</v>
      </c>
      <c r="AG22" s="17" t="s">
        <v>13</v>
      </c>
      <c r="AH22" s="17"/>
      <c r="AI22" s="17">
        <f>SUM(F22:AH22)</f>
        <v>20</v>
      </c>
      <c r="AJ22" s="17">
        <v>15</v>
      </c>
      <c r="AK22" s="32">
        <f>AI22*75</f>
        <v>1500</v>
      </c>
      <c r="AL22" s="32">
        <f>AI22*44.6+AJ22*18</f>
        <v>1162</v>
      </c>
      <c r="AM22" s="32">
        <v>0</v>
      </c>
      <c r="AN22" s="32">
        <v>1162</v>
      </c>
      <c r="AO22" s="32">
        <f t="shared" ref="AO22:AO27" si="5">AM22-AL22+AN22</f>
        <v>0</v>
      </c>
    </row>
    <row r="23" spans="1:41" x14ac:dyDescent="0.25">
      <c r="A23" s="2">
        <v>2</v>
      </c>
      <c r="B23" s="200" t="s">
        <v>35</v>
      </c>
      <c r="C23" s="201"/>
      <c r="D23" s="17" t="s">
        <v>13</v>
      </c>
      <c r="E23" s="17" t="s">
        <v>13</v>
      </c>
      <c r="F23" s="17">
        <v>1</v>
      </c>
      <c r="G23" s="17">
        <v>1</v>
      </c>
      <c r="H23" s="17">
        <v>1</v>
      </c>
      <c r="I23" s="17">
        <v>1</v>
      </c>
      <c r="J23" s="17">
        <v>1</v>
      </c>
      <c r="K23" s="17" t="s">
        <v>13</v>
      </c>
      <c r="L23" s="17" t="s">
        <v>13</v>
      </c>
      <c r="M23" s="17">
        <v>1</v>
      </c>
      <c r="N23" s="17">
        <v>1</v>
      </c>
      <c r="O23" s="17">
        <v>1</v>
      </c>
      <c r="P23" s="17">
        <v>1</v>
      </c>
      <c r="Q23" s="17">
        <v>1</v>
      </c>
      <c r="R23" s="17" t="s">
        <v>13</v>
      </c>
      <c r="S23" s="17" t="s">
        <v>13</v>
      </c>
      <c r="T23" s="17">
        <v>1</v>
      </c>
      <c r="U23" s="17">
        <v>1</v>
      </c>
      <c r="V23" s="17">
        <v>1</v>
      </c>
      <c r="W23" s="17">
        <v>1</v>
      </c>
      <c r="X23" s="17">
        <v>1</v>
      </c>
      <c r="Y23" s="17" t="s">
        <v>13</v>
      </c>
      <c r="Z23" s="17" t="s">
        <v>13</v>
      </c>
      <c r="AA23" s="17">
        <v>1</v>
      </c>
      <c r="AB23" s="17">
        <v>1</v>
      </c>
      <c r="AC23" s="17">
        <v>1</v>
      </c>
      <c r="AD23" s="17">
        <v>1</v>
      </c>
      <c r="AE23" s="17">
        <v>1</v>
      </c>
      <c r="AF23" s="17" t="s">
        <v>13</v>
      </c>
      <c r="AG23" s="17" t="s">
        <v>13</v>
      </c>
      <c r="AH23" s="17"/>
      <c r="AI23" s="17">
        <f>SUM(F23:AH23)</f>
        <v>20</v>
      </c>
      <c r="AJ23" s="17">
        <v>15</v>
      </c>
      <c r="AK23" s="32">
        <f t="shared" ref="AK23:AK27" si="6">AI23*75</f>
        <v>1500</v>
      </c>
      <c r="AL23" s="32">
        <f t="shared" ref="AL23:AL27" si="7">AI23*44.6+AJ23*18</f>
        <v>1162</v>
      </c>
      <c r="AM23" s="32">
        <v>0</v>
      </c>
      <c r="AN23" s="32">
        <v>1162</v>
      </c>
      <c r="AO23" s="32">
        <f t="shared" si="5"/>
        <v>0</v>
      </c>
    </row>
    <row r="24" spans="1:41" x14ac:dyDescent="0.25">
      <c r="A24" s="2">
        <v>3</v>
      </c>
      <c r="B24" s="10" t="s">
        <v>36</v>
      </c>
      <c r="C24" s="14"/>
      <c r="D24" s="17" t="s">
        <v>13</v>
      </c>
      <c r="E24" s="17" t="s">
        <v>13</v>
      </c>
      <c r="F24" s="17">
        <v>1</v>
      </c>
      <c r="G24" s="17">
        <v>1</v>
      </c>
      <c r="H24" s="17">
        <v>1</v>
      </c>
      <c r="I24" s="17">
        <v>1</v>
      </c>
      <c r="J24" s="17">
        <v>1</v>
      </c>
      <c r="K24" s="17" t="s">
        <v>13</v>
      </c>
      <c r="L24" s="17" t="s">
        <v>13</v>
      </c>
      <c r="M24" s="17">
        <v>1</v>
      </c>
      <c r="N24" s="17">
        <v>1</v>
      </c>
      <c r="O24" s="17">
        <v>1</v>
      </c>
      <c r="P24" s="17" t="s">
        <v>14</v>
      </c>
      <c r="Q24" s="17" t="s">
        <v>14</v>
      </c>
      <c r="R24" s="17" t="s">
        <v>13</v>
      </c>
      <c r="S24" s="17" t="s">
        <v>13</v>
      </c>
      <c r="T24" s="17">
        <v>1</v>
      </c>
      <c r="U24" s="17">
        <v>1</v>
      </c>
      <c r="V24" s="17">
        <v>1</v>
      </c>
      <c r="W24" s="17">
        <v>1</v>
      </c>
      <c r="X24" s="17">
        <v>1</v>
      </c>
      <c r="Y24" s="17" t="s">
        <v>13</v>
      </c>
      <c r="Z24" s="17" t="s">
        <v>13</v>
      </c>
      <c r="AA24" s="17">
        <v>1</v>
      </c>
      <c r="AB24" s="17">
        <v>1</v>
      </c>
      <c r="AC24" s="17">
        <v>1</v>
      </c>
      <c r="AD24" s="17">
        <v>1</v>
      </c>
      <c r="AE24" s="17">
        <v>1</v>
      </c>
      <c r="AF24" s="17" t="s">
        <v>13</v>
      </c>
      <c r="AG24" s="17" t="s">
        <v>13</v>
      </c>
      <c r="AH24" s="17"/>
      <c r="AI24" s="17">
        <f>SUM(F24:AH24)</f>
        <v>18</v>
      </c>
      <c r="AJ24" s="17">
        <v>13</v>
      </c>
      <c r="AK24" s="32">
        <f t="shared" si="6"/>
        <v>1350</v>
      </c>
      <c r="AL24" s="32">
        <f t="shared" si="7"/>
        <v>1036.8000000000002</v>
      </c>
      <c r="AM24" s="32">
        <v>0</v>
      </c>
      <c r="AN24" s="32">
        <v>1036.8</v>
      </c>
      <c r="AO24" s="32">
        <f t="shared" si="5"/>
        <v>0</v>
      </c>
    </row>
    <row r="25" spans="1:41" ht="15.75" thickBot="1" x14ac:dyDescent="0.3">
      <c r="A25" s="2">
        <v>4</v>
      </c>
      <c r="B25" s="202" t="s">
        <v>37</v>
      </c>
      <c r="C25" s="203"/>
      <c r="D25" s="17" t="s">
        <v>13</v>
      </c>
      <c r="E25" s="17" t="s">
        <v>13</v>
      </c>
      <c r="F25" s="17">
        <v>1</v>
      </c>
      <c r="G25" s="17">
        <v>1</v>
      </c>
      <c r="H25" s="17">
        <v>1</v>
      </c>
      <c r="I25" s="17">
        <v>1</v>
      </c>
      <c r="J25" s="17">
        <v>1</v>
      </c>
      <c r="K25" s="17" t="s">
        <v>13</v>
      </c>
      <c r="L25" s="17" t="s">
        <v>13</v>
      </c>
      <c r="M25" s="17">
        <v>1</v>
      </c>
      <c r="N25" s="17">
        <v>1</v>
      </c>
      <c r="O25" s="17">
        <v>1</v>
      </c>
      <c r="P25" s="17">
        <v>1</v>
      </c>
      <c r="Q25" s="17">
        <v>1</v>
      </c>
      <c r="R25" s="17" t="s">
        <v>13</v>
      </c>
      <c r="S25" s="17" t="s">
        <v>13</v>
      </c>
      <c r="T25" s="17">
        <v>1</v>
      </c>
      <c r="U25" s="17">
        <v>1</v>
      </c>
      <c r="V25" s="17">
        <v>1</v>
      </c>
      <c r="W25" s="17">
        <v>1</v>
      </c>
      <c r="X25" s="17">
        <v>1</v>
      </c>
      <c r="Y25" s="17" t="s">
        <v>13</v>
      </c>
      <c r="Z25" s="17" t="s">
        <v>13</v>
      </c>
      <c r="AA25" s="17">
        <v>1</v>
      </c>
      <c r="AB25" s="17">
        <v>1</v>
      </c>
      <c r="AC25" s="17">
        <v>1</v>
      </c>
      <c r="AD25" s="17">
        <v>1</v>
      </c>
      <c r="AE25" s="17">
        <v>1</v>
      </c>
      <c r="AF25" s="17" t="s">
        <v>13</v>
      </c>
      <c r="AG25" s="17" t="s">
        <v>13</v>
      </c>
      <c r="AH25" s="17"/>
      <c r="AI25" s="17">
        <f>SUM(F25:AH25)</f>
        <v>20</v>
      </c>
      <c r="AJ25" s="17">
        <v>15</v>
      </c>
      <c r="AK25" s="32">
        <f t="shared" si="6"/>
        <v>1500</v>
      </c>
      <c r="AL25" s="32">
        <f t="shared" si="7"/>
        <v>1162</v>
      </c>
      <c r="AM25" s="32">
        <v>0</v>
      </c>
      <c r="AN25" s="32">
        <v>1162</v>
      </c>
      <c r="AO25" s="32">
        <f t="shared" si="5"/>
        <v>0</v>
      </c>
    </row>
    <row r="26" spans="1:41" ht="15.75" thickBot="1" x14ac:dyDescent="0.3">
      <c r="A26" s="4">
        <v>5</v>
      </c>
      <c r="B26" s="11" t="s">
        <v>38</v>
      </c>
      <c r="C26" s="14"/>
      <c r="D26" s="17" t="s">
        <v>13</v>
      </c>
      <c r="E26" s="17" t="s">
        <v>13</v>
      </c>
      <c r="F26" s="17">
        <v>1</v>
      </c>
      <c r="G26" s="17">
        <v>1</v>
      </c>
      <c r="H26" s="17">
        <v>1</v>
      </c>
      <c r="I26" s="17">
        <v>1</v>
      </c>
      <c r="J26" s="17" t="s">
        <v>14</v>
      </c>
      <c r="K26" s="17" t="s">
        <v>13</v>
      </c>
      <c r="L26" s="17" t="s">
        <v>13</v>
      </c>
      <c r="M26" s="17">
        <v>1</v>
      </c>
      <c r="N26" s="17">
        <v>1</v>
      </c>
      <c r="O26" s="17">
        <v>1</v>
      </c>
      <c r="P26" s="17">
        <v>1</v>
      </c>
      <c r="Q26" s="17">
        <v>1</v>
      </c>
      <c r="R26" s="17" t="s">
        <v>13</v>
      </c>
      <c r="S26" s="17" t="s">
        <v>13</v>
      </c>
      <c r="T26" s="17">
        <v>1</v>
      </c>
      <c r="U26" s="17">
        <v>1</v>
      </c>
      <c r="V26" s="17">
        <v>1</v>
      </c>
      <c r="W26" s="17">
        <v>1</v>
      </c>
      <c r="X26" s="17">
        <v>1</v>
      </c>
      <c r="Y26" s="17" t="s">
        <v>13</v>
      </c>
      <c r="Z26" s="17" t="s">
        <v>13</v>
      </c>
      <c r="AA26" s="17">
        <v>1</v>
      </c>
      <c r="AB26" s="17">
        <v>1</v>
      </c>
      <c r="AC26" s="17">
        <v>1</v>
      </c>
      <c r="AD26" s="17">
        <v>1</v>
      </c>
      <c r="AE26" s="17">
        <v>1</v>
      </c>
      <c r="AF26" s="17" t="s">
        <v>13</v>
      </c>
      <c r="AG26" s="17" t="s">
        <v>13</v>
      </c>
      <c r="AH26" s="17"/>
      <c r="AI26" s="17">
        <f t="shared" ref="AI26:AI27" si="8">SUM(F26:AH26)</f>
        <v>19</v>
      </c>
      <c r="AJ26" s="17">
        <v>15</v>
      </c>
      <c r="AK26" s="32">
        <f t="shared" si="6"/>
        <v>1425</v>
      </c>
      <c r="AL26" s="32">
        <f t="shared" si="7"/>
        <v>1117.4000000000001</v>
      </c>
      <c r="AM26" s="32">
        <v>0</v>
      </c>
      <c r="AN26" s="32">
        <v>1117.4000000000001</v>
      </c>
      <c r="AO26" s="32">
        <f t="shared" si="5"/>
        <v>0</v>
      </c>
    </row>
    <row r="27" spans="1:41" ht="15.75" thickBot="1" x14ac:dyDescent="0.3">
      <c r="A27" s="6">
        <v>6</v>
      </c>
      <c r="B27" s="43" t="s">
        <v>39</v>
      </c>
      <c r="C27" s="43"/>
      <c r="D27" s="17" t="s">
        <v>13</v>
      </c>
      <c r="E27" s="17" t="s">
        <v>13</v>
      </c>
      <c r="F27" s="17">
        <v>1</v>
      </c>
      <c r="G27" s="17">
        <v>1</v>
      </c>
      <c r="H27" s="17">
        <v>1</v>
      </c>
      <c r="I27" s="17">
        <v>1</v>
      </c>
      <c r="J27" s="17">
        <v>1</v>
      </c>
      <c r="K27" s="17" t="s">
        <v>13</v>
      </c>
      <c r="L27" s="17" t="s">
        <v>13</v>
      </c>
      <c r="M27" s="17">
        <v>1</v>
      </c>
      <c r="N27" s="17">
        <v>1</v>
      </c>
      <c r="O27" s="17">
        <v>1</v>
      </c>
      <c r="P27" s="17">
        <v>1</v>
      </c>
      <c r="Q27" s="17">
        <v>1</v>
      </c>
      <c r="R27" s="17" t="s">
        <v>13</v>
      </c>
      <c r="S27" s="17" t="s">
        <v>13</v>
      </c>
      <c r="T27" s="17">
        <v>1</v>
      </c>
      <c r="U27" s="17">
        <v>1</v>
      </c>
      <c r="V27" s="17">
        <v>1</v>
      </c>
      <c r="W27" s="17">
        <v>1</v>
      </c>
      <c r="X27" s="17">
        <v>1</v>
      </c>
      <c r="Y27" s="17" t="s">
        <v>13</v>
      </c>
      <c r="Z27" s="17" t="s">
        <v>13</v>
      </c>
      <c r="AA27" s="17">
        <v>1</v>
      </c>
      <c r="AB27" s="17">
        <v>1</v>
      </c>
      <c r="AC27" s="17">
        <v>1</v>
      </c>
      <c r="AD27" s="17">
        <v>1</v>
      </c>
      <c r="AE27" s="17">
        <v>1</v>
      </c>
      <c r="AF27" s="17" t="s">
        <v>13</v>
      </c>
      <c r="AG27" s="17" t="s">
        <v>13</v>
      </c>
      <c r="AH27" s="3"/>
      <c r="AI27" s="17">
        <f t="shared" si="8"/>
        <v>20</v>
      </c>
      <c r="AJ27" s="18">
        <v>15</v>
      </c>
      <c r="AK27" s="32">
        <f t="shared" si="6"/>
        <v>1500</v>
      </c>
      <c r="AL27" s="32">
        <f t="shared" si="7"/>
        <v>1162</v>
      </c>
      <c r="AM27" s="51">
        <v>0</v>
      </c>
      <c r="AN27" s="52">
        <v>1162</v>
      </c>
      <c r="AO27" s="32">
        <f t="shared" si="5"/>
        <v>0</v>
      </c>
    </row>
    <row r="28" spans="1:41" ht="15.75" thickBot="1" x14ac:dyDescent="0.3">
      <c r="A28" s="4">
        <v>6</v>
      </c>
      <c r="B28" s="204" t="s">
        <v>15</v>
      </c>
      <c r="C28" s="205"/>
      <c r="D28" s="20"/>
      <c r="E28" s="20"/>
      <c r="F28" s="20">
        <v>6</v>
      </c>
      <c r="G28" s="20">
        <v>6</v>
      </c>
      <c r="H28" s="20">
        <v>6</v>
      </c>
      <c r="I28" s="20">
        <v>6</v>
      </c>
      <c r="J28" s="20">
        <v>5</v>
      </c>
      <c r="K28" s="20"/>
      <c r="L28" s="20"/>
      <c r="M28" s="20">
        <v>6</v>
      </c>
      <c r="N28" s="20">
        <v>6</v>
      </c>
      <c r="O28" s="20">
        <v>6</v>
      </c>
      <c r="P28" s="20">
        <v>5</v>
      </c>
      <c r="Q28" s="20">
        <v>5</v>
      </c>
      <c r="R28" s="20"/>
      <c r="S28" s="20"/>
      <c r="T28" s="20">
        <v>6</v>
      </c>
      <c r="U28" s="20">
        <v>6</v>
      </c>
      <c r="V28" s="20">
        <v>6</v>
      </c>
      <c r="W28" s="20">
        <v>6</v>
      </c>
      <c r="X28" s="20">
        <v>6</v>
      </c>
      <c r="Y28" s="24"/>
      <c r="Z28" s="20"/>
      <c r="AA28" s="20">
        <v>6</v>
      </c>
      <c r="AB28" s="20">
        <v>6</v>
      </c>
      <c r="AC28" s="20">
        <v>6</v>
      </c>
      <c r="AD28" s="20">
        <v>6</v>
      </c>
      <c r="AE28" s="20">
        <v>6</v>
      </c>
      <c r="AF28" s="20"/>
      <c r="AG28" s="20"/>
      <c r="AH28" s="20"/>
      <c r="AI28" s="26">
        <f t="shared" ref="AI28:AO28" si="9">SUM(AI22:AI27)</f>
        <v>117</v>
      </c>
      <c r="AJ28" s="26">
        <f t="shared" si="9"/>
        <v>88</v>
      </c>
      <c r="AK28" s="35">
        <f t="shared" si="9"/>
        <v>8775</v>
      </c>
      <c r="AL28" s="35">
        <f t="shared" si="9"/>
        <v>6802.2000000000007</v>
      </c>
      <c r="AM28" s="35">
        <f t="shared" si="9"/>
        <v>0</v>
      </c>
      <c r="AN28" s="35">
        <f t="shared" si="9"/>
        <v>6802.2000000000007</v>
      </c>
      <c r="AO28" s="35">
        <f t="shared" si="9"/>
        <v>0</v>
      </c>
    </row>
    <row r="29" spans="1:41" ht="15.75" thickBot="1" x14ac:dyDescent="0.3">
      <c r="A29" s="55"/>
      <c r="B29" s="206" t="s">
        <v>42</v>
      </c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193"/>
    </row>
    <row r="30" spans="1:41" ht="15.75" thickBot="1" x14ac:dyDescent="0.3">
      <c r="A30" s="3">
        <v>1</v>
      </c>
      <c r="B30" s="169" t="s">
        <v>33</v>
      </c>
      <c r="C30" s="170"/>
      <c r="D30" s="57" t="s">
        <v>13</v>
      </c>
      <c r="E30" s="57" t="s">
        <v>13</v>
      </c>
      <c r="F30" s="57" t="s">
        <v>14</v>
      </c>
      <c r="G30" s="57" t="s">
        <v>14</v>
      </c>
      <c r="H30" s="57" t="s">
        <v>14</v>
      </c>
      <c r="I30" s="57" t="s">
        <v>14</v>
      </c>
      <c r="J30" s="57" t="s">
        <v>14</v>
      </c>
      <c r="K30" s="57" t="s">
        <v>13</v>
      </c>
      <c r="L30" s="57" t="s">
        <v>13</v>
      </c>
      <c r="M30" s="57" t="s">
        <v>14</v>
      </c>
      <c r="N30" s="57" t="s">
        <v>14</v>
      </c>
      <c r="O30" s="57" t="s">
        <v>14</v>
      </c>
      <c r="P30" s="57" t="s">
        <v>14</v>
      </c>
      <c r="Q30" s="57" t="s">
        <v>14</v>
      </c>
      <c r="R30" s="57" t="s">
        <v>13</v>
      </c>
      <c r="S30" s="57" t="s">
        <v>13</v>
      </c>
      <c r="T30" s="57" t="s">
        <v>14</v>
      </c>
      <c r="U30" s="57">
        <v>1</v>
      </c>
      <c r="V30" s="57">
        <v>1</v>
      </c>
      <c r="W30" s="57">
        <v>1</v>
      </c>
      <c r="X30" s="57">
        <v>1</v>
      </c>
      <c r="Y30" s="57" t="s">
        <v>13</v>
      </c>
      <c r="Z30" s="57" t="s">
        <v>13</v>
      </c>
      <c r="AA30" s="57">
        <v>1</v>
      </c>
      <c r="AB30" s="57" t="s">
        <v>14</v>
      </c>
      <c r="AC30" s="57">
        <v>1</v>
      </c>
      <c r="AD30" s="57" t="s">
        <v>14</v>
      </c>
      <c r="AE30" s="57" t="s">
        <v>14</v>
      </c>
      <c r="AF30" s="57" t="s">
        <v>13</v>
      </c>
      <c r="AG30" s="57" t="s">
        <v>13</v>
      </c>
      <c r="AH30" s="53"/>
      <c r="AI30" s="57">
        <f>SUM(F30:AH30)</f>
        <v>6</v>
      </c>
      <c r="AJ30" s="53">
        <v>1</v>
      </c>
      <c r="AK30" s="58">
        <f>AI30*123</f>
        <v>738</v>
      </c>
      <c r="AL30" s="58">
        <v>0</v>
      </c>
      <c r="AM30" s="58">
        <v>0</v>
      </c>
      <c r="AN30" s="54">
        <v>0</v>
      </c>
      <c r="AO30" s="59">
        <f>AM30-AL30+AN30</f>
        <v>0</v>
      </c>
    </row>
    <row r="31" spans="1:41" ht="15.75" thickBot="1" x14ac:dyDescent="0.3">
      <c r="A31" s="55"/>
      <c r="B31" s="56"/>
      <c r="C31" s="44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4"/>
      <c r="Z31" s="20"/>
      <c r="AA31" s="20"/>
      <c r="AB31" s="20"/>
      <c r="AC31" s="20"/>
      <c r="AD31" s="20"/>
      <c r="AE31" s="20"/>
      <c r="AF31" s="20"/>
      <c r="AG31" s="20"/>
      <c r="AH31" s="20"/>
      <c r="AI31" s="26"/>
      <c r="AJ31" s="26"/>
      <c r="AK31" s="35"/>
      <c r="AL31" s="35"/>
      <c r="AM31" s="35"/>
      <c r="AN31" s="35"/>
      <c r="AO31" s="35"/>
    </row>
    <row r="32" spans="1:41" ht="15.75" thickBot="1" x14ac:dyDescent="0.3">
      <c r="A32" s="7"/>
      <c r="B32" s="192" t="s">
        <v>17</v>
      </c>
      <c r="C32" s="193"/>
      <c r="D32" s="21"/>
      <c r="E32" s="21"/>
      <c r="F32" s="21">
        <v>16</v>
      </c>
      <c r="G32" s="20">
        <v>16</v>
      </c>
      <c r="H32" s="20">
        <v>16</v>
      </c>
      <c r="I32" s="20">
        <v>16</v>
      </c>
      <c r="J32" s="20">
        <v>15</v>
      </c>
      <c r="K32" s="20"/>
      <c r="L32" s="20"/>
      <c r="M32" s="20">
        <v>15</v>
      </c>
      <c r="N32" s="20">
        <v>15</v>
      </c>
      <c r="O32" s="20">
        <v>14</v>
      </c>
      <c r="P32" s="20">
        <v>14</v>
      </c>
      <c r="Q32" s="20">
        <v>14</v>
      </c>
      <c r="R32" s="20"/>
      <c r="S32" s="20"/>
      <c r="T32" s="20">
        <v>14</v>
      </c>
      <c r="U32" s="20">
        <v>17</v>
      </c>
      <c r="V32" s="20">
        <v>16</v>
      </c>
      <c r="W32" s="20">
        <v>16</v>
      </c>
      <c r="X32" s="20">
        <v>17</v>
      </c>
      <c r="Y32" s="20"/>
      <c r="Z32" s="20"/>
      <c r="AA32" s="20">
        <v>17</v>
      </c>
      <c r="AB32" s="20">
        <v>16</v>
      </c>
      <c r="AC32" s="20">
        <v>15</v>
      </c>
      <c r="AD32" s="20">
        <v>16</v>
      </c>
      <c r="AE32" s="20">
        <v>16</v>
      </c>
      <c r="AF32" s="20"/>
      <c r="AG32" s="20"/>
      <c r="AH32" s="20"/>
      <c r="AI32" s="20">
        <f t="shared" ref="AI32:AO32" ca="1" si="10">SUM(AI20,AI28)</f>
        <v>311</v>
      </c>
      <c r="AJ32" s="29">
        <f t="shared" ca="1" si="10"/>
        <v>186</v>
      </c>
      <c r="AK32" s="36">
        <f t="shared" ca="1" si="10"/>
        <v>23325</v>
      </c>
      <c r="AL32" s="36">
        <f t="shared" ca="1" si="10"/>
        <v>11185.2</v>
      </c>
      <c r="AM32" s="36">
        <f t="shared" ca="1" si="10"/>
        <v>0</v>
      </c>
      <c r="AN32" s="36">
        <f t="shared" ca="1" si="10"/>
        <v>10735.2</v>
      </c>
      <c r="AO32" s="36">
        <f t="shared" ca="1" si="10"/>
        <v>-450</v>
      </c>
    </row>
    <row r="33" spans="1:41" x14ac:dyDescent="0.25">
      <c r="A33" s="8"/>
      <c r="B33" s="12"/>
      <c r="C33" s="12"/>
      <c r="D33" s="22"/>
      <c r="E33" s="22"/>
      <c r="F33" s="2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25"/>
      <c r="AF33" s="12"/>
      <c r="AG33" s="12"/>
      <c r="AH33" s="12"/>
      <c r="AI33" s="25"/>
      <c r="AJ33" s="30"/>
      <c r="AK33" s="30"/>
      <c r="AL33" s="30"/>
      <c r="AM33" s="12"/>
      <c r="AN33" s="30"/>
      <c r="AO33" s="42"/>
    </row>
    <row r="34" spans="1:41" ht="18" x14ac:dyDescent="0.25">
      <c r="A34" s="1"/>
      <c r="B34" s="1"/>
      <c r="C34" s="1"/>
      <c r="D34" s="1"/>
      <c r="E34" s="1"/>
      <c r="F34" s="1"/>
      <c r="G34" s="1"/>
      <c r="H34" s="1"/>
      <c r="I34" s="1"/>
      <c r="J34" s="175" t="s">
        <v>18</v>
      </c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39"/>
      <c r="AN34" s="1"/>
      <c r="AO34" s="1"/>
    </row>
    <row r="35" spans="1:4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</sheetData>
  <mergeCells count="24">
    <mergeCell ref="B32:C32"/>
    <mergeCell ref="J34:AL34"/>
    <mergeCell ref="B20:C20"/>
    <mergeCell ref="B21:AO21"/>
    <mergeCell ref="B22:C22"/>
    <mergeCell ref="B23:C23"/>
    <mergeCell ref="B25:C25"/>
    <mergeCell ref="B28:C28"/>
    <mergeCell ref="B29:AO29"/>
    <mergeCell ref="A8:A9"/>
    <mergeCell ref="B30:C30"/>
    <mergeCell ref="B1:AO1"/>
    <mergeCell ref="B2:AI2"/>
    <mergeCell ref="AK2:AO2"/>
    <mergeCell ref="B3:AI3"/>
    <mergeCell ref="B4:AI4"/>
    <mergeCell ref="B5:AI5"/>
    <mergeCell ref="B6:AI6"/>
    <mergeCell ref="B7:AK7"/>
    <mergeCell ref="B8:C9"/>
    <mergeCell ref="B15:C15"/>
    <mergeCell ref="B16:C16"/>
    <mergeCell ref="B17:C17"/>
    <mergeCell ref="B19:C19"/>
  </mergeCells>
  <pageMargins left="0.16" right="0.17" top="0.72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5"/>
  <sheetViews>
    <sheetView view="pageBreakPreview" topLeftCell="A21" zoomScale="87" zoomScaleNormal="100" zoomScaleSheetLayoutView="87" workbookViewId="0">
      <selection activeCell="AL13" sqref="AL13"/>
    </sheetView>
  </sheetViews>
  <sheetFormatPr defaultRowHeight="15" x14ac:dyDescent="0.25"/>
  <cols>
    <col min="4" max="5" width="6.5703125" customWidth="1"/>
    <col min="6" max="6" width="6.42578125" customWidth="1"/>
    <col min="7" max="7" width="6.5703125" customWidth="1"/>
    <col min="8" max="8" width="5.85546875" customWidth="1"/>
    <col min="9" max="9" width="6" customWidth="1"/>
    <col min="10" max="10" width="6.28515625" customWidth="1"/>
    <col min="11" max="11" width="6.42578125" customWidth="1"/>
    <col min="12" max="12" width="6.28515625" customWidth="1"/>
    <col min="13" max="13" width="5.85546875" customWidth="1"/>
    <col min="14" max="14" width="6.42578125" customWidth="1"/>
    <col min="15" max="15" width="6.28515625" customWidth="1"/>
    <col min="16" max="17" width="6.5703125" customWidth="1"/>
    <col min="18" max="18" width="6.85546875" customWidth="1"/>
    <col min="19" max="19" width="5.7109375" customWidth="1"/>
    <col min="20" max="20" width="6.42578125" customWidth="1"/>
    <col min="21" max="22" width="6.5703125" customWidth="1"/>
    <col min="23" max="23" width="6.28515625" customWidth="1"/>
    <col min="24" max="24" width="6.42578125" customWidth="1"/>
    <col min="25" max="25" width="6.5703125" customWidth="1"/>
    <col min="26" max="27" width="6.85546875" customWidth="1"/>
    <col min="28" max="28" width="6.5703125" customWidth="1"/>
    <col min="29" max="30" width="6.85546875" customWidth="1"/>
    <col min="31" max="31" width="7.140625" customWidth="1"/>
    <col min="32" max="33" width="6.5703125" customWidth="1"/>
    <col min="34" max="34" width="5.85546875" customWidth="1"/>
  </cols>
  <sheetData>
    <row r="1" spans="1:41" ht="20.25" x14ac:dyDescent="0.3">
      <c r="A1" s="1"/>
      <c r="B1" s="171" t="s">
        <v>19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</row>
    <row r="2" spans="1:41" x14ac:dyDescent="0.25">
      <c r="A2" s="1"/>
      <c r="B2" s="174" t="s">
        <v>0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48"/>
      <c r="AK2" s="173" t="s">
        <v>1</v>
      </c>
      <c r="AL2" s="173"/>
      <c r="AM2" s="173"/>
      <c r="AN2" s="173"/>
      <c r="AO2" s="173"/>
    </row>
    <row r="3" spans="1:41" x14ac:dyDescent="0.25">
      <c r="A3" s="1"/>
      <c r="B3" s="173" t="s">
        <v>20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48"/>
      <c r="AK3" s="1"/>
      <c r="AL3" s="1"/>
      <c r="AM3" s="1"/>
      <c r="AN3" s="1"/>
      <c r="AO3" s="1"/>
    </row>
    <row r="4" spans="1:41" x14ac:dyDescent="0.25">
      <c r="A4" s="1"/>
      <c r="B4" s="176" t="s">
        <v>46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48"/>
      <c r="AK4" s="1"/>
      <c r="AL4" s="1"/>
      <c r="AM4" s="1"/>
      <c r="AN4" s="1"/>
      <c r="AO4" s="1"/>
    </row>
    <row r="5" spans="1:41" x14ac:dyDescent="0.25">
      <c r="A5" s="1"/>
      <c r="B5" s="177" t="s">
        <v>47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48"/>
      <c r="AK5" s="1"/>
      <c r="AL5" s="1"/>
      <c r="AM5" s="1"/>
      <c r="AN5" s="1"/>
      <c r="AO5" s="1"/>
    </row>
    <row r="6" spans="1:41" x14ac:dyDescent="0.25">
      <c r="A6" s="1"/>
      <c r="B6" s="178" t="s">
        <v>2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48"/>
      <c r="AK6" s="1"/>
      <c r="AL6" s="1"/>
      <c r="AM6" s="1"/>
      <c r="AN6" s="1"/>
      <c r="AO6" s="1"/>
    </row>
    <row r="7" spans="1:41" ht="15.75" x14ac:dyDescent="0.25">
      <c r="A7" s="1"/>
      <c r="B7" s="180" t="s">
        <v>48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"/>
      <c r="AM7" s="1"/>
      <c r="AN7" s="40" t="s">
        <v>41</v>
      </c>
      <c r="AO7" s="1"/>
    </row>
    <row r="8" spans="1:41" ht="51" x14ac:dyDescent="0.25">
      <c r="A8" s="167" t="s">
        <v>3</v>
      </c>
      <c r="B8" s="183" t="s">
        <v>4</v>
      </c>
      <c r="C8" s="184"/>
      <c r="D8" s="15">
        <v>1</v>
      </c>
      <c r="E8" s="15">
        <v>2</v>
      </c>
      <c r="F8" s="15">
        <v>3</v>
      </c>
      <c r="G8" s="15">
        <v>4</v>
      </c>
      <c r="H8" s="15">
        <v>5</v>
      </c>
      <c r="I8" s="15">
        <v>6</v>
      </c>
      <c r="J8" s="23">
        <v>7</v>
      </c>
      <c r="K8" s="23">
        <v>8</v>
      </c>
      <c r="L8" s="23">
        <v>9</v>
      </c>
      <c r="M8" s="23">
        <v>10</v>
      </c>
      <c r="N8" s="23">
        <v>11</v>
      </c>
      <c r="O8" s="23">
        <v>12</v>
      </c>
      <c r="P8" s="23">
        <v>13</v>
      </c>
      <c r="Q8" s="23">
        <v>14</v>
      </c>
      <c r="R8" s="23">
        <v>15</v>
      </c>
      <c r="S8" s="23">
        <v>16</v>
      </c>
      <c r="T8" s="23">
        <v>17</v>
      </c>
      <c r="U8" s="23">
        <v>18</v>
      </c>
      <c r="V8" s="23">
        <v>19</v>
      </c>
      <c r="W8" s="23">
        <v>20</v>
      </c>
      <c r="X8" s="23">
        <v>21</v>
      </c>
      <c r="Y8" s="23">
        <v>22</v>
      </c>
      <c r="Z8" s="23">
        <v>23</v>
      </c>
      <c r="AA8" s="23">
        <v>24</v>
      </c>
      <c r="AB8" s="23">
        <v>25</v>
      </c>
      <c r="AC8" s="23">
        <v>26</v>
      </c>
      <c r="AD8" s="23">
        <v>27</v>
      </c>
      <c r="AE8" s="23">
        <v>28</v>
      </c>
      <c r="AF8" s="23">
        <v>29</v>
      </c>
      <c r="AG8" s="23">
        <v>30</v>
      </c>
      <c r="AH8" s="23">
        <v>31</v>
      </c>
      <c r="AI8" s="23" t="s">
        <v>5</v>
      </c>
      <c r="AJ8" s="28" t="s">
        <v>6</v>
      </c>
      <c r="AK8" s="31" t="s">
        <v>7</v>
      </c>
      <c r="AL8" s="37" t="s">
        <v>8</v>
      </c>
      <c r="AM8" s="37" t="s">
        <v>9</v>
      </c>
      <c r="AN8" s="31" t="s">
        <v>10</v>
      </c>
      <c r="AO8" s="31" t="s">
        <v>11</v>
      </c>
    </row>
    <row r="9" spans="1:41" x14ac:dyDescent="0.25">
      <c r="A9" s="168"/>
      <c r="B9" s="185"/>
      <c r="C9" s="186"/>
      <c r="D9" s="49"/>
      <c r="E9" s="49"/>
      <c r="F9" s="49"/>
      <c r="G9" s="49"/>
      <c r="H9" s="49"/>
      <c r="I9" s="4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 t="s">
        <v>12</v>
      </c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46"/>
    </row>
    <row r="10" spans="1:41" x14ac:dyDescent="0.25">
      <c r="A10" s="2">
        <v>1</v>
      </c>
      <c r="B10" s="61" t="s">
        <v>22</v>
      </c>
      <c r="C10" s="62"/>
      <c r="D10" s="17">
        <v>1</v>
      </c>
      <c r="E10" s="17">
        <v>1</v>
      </c>
      <c r="F10" s="17">
        <v>1</v>
      </c>
      <c r="G10" s="17">
        <v>1</v>
      </c>
      <c r="H10" s="17">
        <v>1</v>
      </c>
      <c r="I10" s="17" t="s">
        <v>13</v>
      </c>
      <c r="J10" s="17" t="s">
        <v>13</v>
      </c>
      <c r="K10" s="17">
        <v>1</v>
      </c>
      <c r="L10" s="17">
        <v>1</v>
      </c>
      <c r="M10" s="17">
        <v>1</v>
      </c>
      <c r="N10" s="17">
        <v>1</v>
      </c>
      <c r="O10" s="17">
        <v>1</v>
      </c>
      <c r="P10" s="17" t="s">
        <v>13</v>
      </c>
      <c r="Q10" s="17" t="s">
        <v>13</v>
      </c>
      <c r="R10" s="17">
        <v>1</v>
      </c>
      <c r="S10" s="17">
        <v>1</v>
      </c>
      <c r="T10" s="17">
        <v>1</v>
      </c>
      <c r="U10" s="17">
        <v>1</v>
      </c>
      <c r="V10" s="17">
        <v>1</v>
      </c>
      <c r="W10" s="17" t="s">
        <v>13</v>
      </c>
      <c r="X10" s="17" t="s">
        <v>13</v>
      </c>
      <c r="Y10" s="17">
        <v>1</v>
      </c>
      <c r="Z10" s="17">
        <v>1</v>
      </c>
      <c r="AA10" s="17">
        <v>1</v>
      </c>
      <c r="AB10" s="17">
        <v>1</v>
      </c>
      <c r="AC10" s="17">
        <v>1</v>
      </c>
      <c r="AD10" s="17" t="s">
        <v>13</v>
      </c>
      <c r="AE10" s="17" t="s">
        <v>13</v>
      </c>
      <c r="AF10" s="17"/>
      <c r="AG10" s="17"/>
      <c r="AH10" s="17"/>
      <c r="AI10" s="17">
        <v>20</v>
      </c>
      <c r="AJ10" s="17">
        <v>0</v>
      </c>
      <c r="AK10" s="32">
        <f>AI10*75</f>
        <v>1500</v>
      </c>
      <c r="AL10" s="32">
        <f>AI10*13.5+AJ10*18</f>
        <v>270</v>
      </c>
      <c r="AM10" s="32">
        <v>0</v>
      </c>
      <c r="AN10" s="32">
        <v>270</v>
      </c>
      <c r="AO10" s="32">
        <f>AM10-AL10+AN10</f>
        <v>0</v>
      </c>
    </row>
    <row r="11" spans="1:41" x14ac:dyDescent="0.25">
      <c r="A11" s="2">
        <f>A10+1</f>
        <v>2</v>
      </c>
      <c r="B11" s="61" t="s">
        <v>23</v>
      </c>
      <c r="C11" s="62"/>
      <c r="D11" s="17">
        <v>1</v>
      </c>
      <c r="E11" s="17">
        <v>1</v>
      </c>
      <c r="F11" s="17">
        <v>1</v>
      </c>
      <c r="G11" s="17">
        <v>1</v>
      </c>
      <c r="H11" s="17">
        <v>1</v>
      </c>
      <c r="I11" s="17" t="s">
        <v>13</v>
      </c>
      <c r="J11" s="17" t="s">
        <v>13</v>
      </c>
      <c r="K11" s="17">
        <v>1</v>
      </c>
      <c r="L11" s="17">
        <v>1</v>
      </c>
      <c r="M11" s="17">
        <v>1</v>
      </c>
      <c r="N11" s="17">
        <v>1</v>
      </c>
      <c r="O11" s="17">
        <v>1</v>
      </c>
      <c r="P11" s="17" t="s">
        <v>13</v>
      </c>
      <c r="Q11" s="17" t="s">
        <v>13</v>
      </c>
      <c r="R11" s="17">
        <v>1</v>
      </c>
      <c r="S11" s="17">
        <v>1</v>
      </c>
      <c r="T11" s="17">
        <v>1</v>
      </c>
      <c r="U11" s="17">
        <v>1</v>
      </c>
      <c r="V11" s="17">
        <v>1</v>
      </c>
      <c r="W11" s="17" t="s">
        <v>13</v>
      </c>
      <c r="X11" s="17" t="s">
        <v>13</v>
      </c>
      <c r="Y11" s="17">
        <v>1</v>
      </c>
      <c r="Z11" s="17">
        <v>1</v>
      </c>
      <c r="AA11" s="17">
        <v>1</v>
      </c>
      <c r="AB11" s="17">
        <v>1</v>
      </c>
      <c r="AC11" s="17">
        <v>1</v>
      </c>
      <c r="AD11" s="17" t="s">
        <v>13</v>
      </c>
      <c r="AE11" s="17" t="s">
        <v>13</v>
      </c>
      <c r="AF11" s="17"/>
      <c r="AG11" s="17"/>
      <c r="AH11" s="17"/>
      <c r="AI11" s="17">
        <v>20</v>
      </c>
      <c r="AJ11" s="17">
        <v>20</v>
      </c>
      <c r="AK11" s="32">
        <f t="shared" ref="AK11:AK19" si="0">AI11*75</f>
        <v>1500</v>
      </c>
      <c r="AL11" s="32">
        <f t="shared" ref="AL11:AL19" si="1">AI11*13.5+AJ11*18</f>
        <v>630</v>
      </c>
      <c r="AM11" s="32">
        <v>0</v>
      </c>
      <c r="AN11" s="32">
        <v>630</v>
      </c>
      <c r="AO11" s="32">
        <f t="shared" ref="AO11:AO19" si="2">AM11-AL11+AN11</f>
        <v>0</v>
      </c>
    </row>
    <row r="12" spans="1:41" x14ac:dyDescent="0.25">
      <c r="A12" s="2">
        <f>A11+1</f>
        <v>3</v>
      </c>
      <c r="B12" s="61" t="s">
        <v>24</v>
      </c>
      <c r="C12" s="62"/>
      <c r="D12" s="17">
        <v>1</v>
      </c>
      <c r="E12" s="17">
        <v>1</v>
      </c>
      <c r="F12" s="17">
        <v>1</v>
      </c>
      <c r="G12" s="17">
        <v>1</v>
      </c>
      <c r="H12" s="17">
        <v>1</v>
      </c>
      <c r="I12" s="17" t="s">
        <v>13</v>
      </c>
      <c r="J12" s="17" t="s">
        <v>13</v>
      </c>
      <c r="K12" s="17">
        <v>1</v>
      </c>
      <c r="L12" s="17">
        <v>1</v>
      </c>
      <c r="M12" s="17">
        <v>1</v>
      </c>
      <c r="N12" s="17">
        <v>1</v>
      </c>
      <c r="O12" s="17">
        <v>1</v>
      </c>
      <c r="P12" s="17" t="s">
        <v>13</v>
      </c>
      <c r="Q12" s="17" t="s">
        <v>13</v>
      </c>
      <c r="R12" s="17">
        <v>1</v>
      </c>
      <c r="S12" s="17">
        <v>1</v>
      </c>
      <c r="T12" s="17">
        <v>1</v>
      </c>
      <c r="U12" s="17">
        <v>1</v>
      </c>
      <c r="V12" s="17">
        <v>1</v>
      </c>
      <c r="W12" s="17" t="s">
        <v>13</v>
      </c>
      <c r="X12" s="17" t="s">
        <v>13</v>
      </c>
      <c r="Y12" s="17">
        <v>1</v>
      </c>
      <c r="Z12" s="17">
        <v>1</v>
      </c>
      <c r="AA12" s="17">
        <v>1</v>
      </c>
      <c r="AB12" s="17">
        <v>1</v>
      </c>
      <c r="AC12" s="17">
        <v>1</v>
      </c>
      <c r="AD12" s="17" t="s">
        <v>13</v>
      </c>
      <c r="AE12" s="17" t="s">
        <v>13</v>
      </c>
      <c r="AF12" s="17"/>
      <c r="AG12" s="17"/>
      <c r="AH12" s="17"/>
      <c r="AI12" s="17">
        <v>20</v>
      </c>
      <c r="AJ12" s="17">
        <v>20</v>
      </c>
      <c r="AK12" s="32">
        <f t="shared" si="0"/>
        <v>1500</v>
      </c>
      <c r="AL12" s="32">
        <f t="shared" si="1"/>
        <v>630</v>
      </c>
      <c r="AM12" s="38">
        <v>0</v>
      </c>
      <c r="AN12" s="50">
        <v>630</v>
      </c>
      <c r="AO12" s="32">
        <f t="shared" si="2"/>
        <v>0</v>
      </c>
    </row>
    <row r="13" spans="1:41" x14ac:dyDescent="0.25">
      <c r="A13" s="2">
        <f>A12+1</f>
        <v>4</v>
      </c>
      <c r="B13" s="61" t="s">
        <v>25</v>
      </c>
      <c r="C13" s="62"/>
      <c r="D13" s="17">
        <v>1</v>
      </c>
      <c r="E13" s="17">
        <v>1</v>
      </c>
      <c r="F13" s="17">
        <v>1</v>
      </c>
      <c r="G13" s="17">
        <v>1</v>
      </c>
      <c r="H13" s="17">
        <v>1</v>
      </c>
      <c r="I13" s="17" t="s">
        <v>13</v>
      </c>
      <c r="J13" s="17" t="s">
        <v>13</v>
      </c>
      <c r="K13" s="17" t="s">
        <v>14</v>
      </c>
      <c r="L13" s="17">
        <v>1</v>
      </c>
      <c r="M13" s="17">
        <v>1</v>
      </c>
      <c r="N13" s="17">
        <v>1</v>
      </c>
      <c r="O13" s="17">
        <v>1</v>
      </c>
      <c r="P13" s="17" t="s">
        <v>13</v>
      </c>
      <c r="Q13" s="17" t="s">
        <v>13</v>
      </c>
      <c r="R13" s="17">
        <v>1</v>
      </c>
      <c r="S13" s="17">
        <v>1</v>
      </c>
      <c r="T13" s="17">
        <v>1</v>
      </c>
      <c r="U13" s="17">
        <v>1</v>
      </c>
      <c r="V13" s="17">
        <v>1</v>
      </c>
      <c r="W13" s="17" t="s">
        <v>13</v>
      </c>
      <c r="X13" s="17" t="s">
        <v>13</v>
      </c>
      <c r="Y13" s="17">
        <v>1</v>
      </c>
      <c r="Z13" s="17">
        <v>1</v>
      </c>
      <c r="AA13" s="17" t="s">
        <v>14</v>
      </c>
      <c r="AB13" s="17">
        <v>1</v>
      </c>
      <c r="AC13" s="17">
        <v>1</v>
      </c>
      <c r="AD13" s="17" t="s">
        <v>13</v>
      </c>
      <c r="AE13" s="17" t="s">
        <v>13</v>
      </c>
      <c r="AF13" s="17"/>
      <c r="AG13" s="17"/>
      <c r="AH13" s="17"/>
      <c r="AI13" s="17">
        <v>18</v>
      </c>
      <c r="AJ13" s="17">
        <v>18</v>
      </c>
      <c r="AK13" s="32">
        <f t="shared" si="0"/>
        <v>1350</v>
      </c>
      <c r="AL13" s="32">
        <f t="shared" si="1"/>
        <v>567</v>
      </c>
      <c r="AM13" s="32">
        <v>0</v>
      </c>
      <c r="AN13" s="41">
        <v>567</v>
      </c>
      <c r="AO13" s="32">
        <f t="shared" si="2"/>
        <v>0</v>
      </c>
    </row>
    <row r="14" spans="1:41" x14ac:dyDescent="0.25">
      <c r="A14" s="2">
        <v>5</v>
      </c>
      <c r="B14" s="63" t="s">
        <v>26</v>
      </c>
      <c r="C14" s="62"/>
      <c r="D14" s="17">
        <v>1</v>
      </c>
      <c r="E14" s="17">
        <v>1</v>
      </c>
      <c r="F14" s="17">
        <v>1</v>
      </c>
      <c r="G14" s="17">
        <v>1</v>
      </c>
      <c r="H14" s="17">
        <v>1</v>
      </c>
      <c r="I14" s="17" t="s">
        <v>13</v>
      </c>
      <c r="J14" s="17" t="s">
        <v>13</v>
      </c>
      <c r="K14" s="17" t="s">
        <v>14</v>
      </c>
      <c r="L14" s="17">
        <v>1</v>
      </c>
      <c r="M14" s="17">
        <v>1</v>
      </c>
      <c r="N14" s="17">
        <v>1</v>
      </c>
      <c r="O14" s="17">
        <v>1</v>
      </c>
      <c r="P14" s="17" t="s">
        <v>13</v>
      </c>
      <c r="Q14" s="17" t="s">
        <v>13</v>
      </c>
      <c r="R14" s="17" t="s">
        <v>14</v>
      </c>
      <c r="S14" s="17">
        <v>1</v>
      </c>
      <c r="T14" s="17">
        <v>1</v>
      </c>
      <c r="U14" s="17" t="s">
        <v>14</v>
      </c>
      <c r="V14" s="17" t="s">
        <v>14</v>
      </c>
      <c r="W14" s="17" t="s">
        <v>13</v>
      </c>
      <c r="X14" s="17" t="s">
        <v>13</v>
      </c>
      <c r="Y14" s="17">
        <v>1</v>
      </c>
      <c r="Z14" s="17">
        <v>1</v>
      </c>
      <c r="AA14" s="17">
        <v>1</v>
      </c>
      <c r="AB14" s="17">
        <v>1</v>
      </c>
      <c r="AC14" s="17">
        <v>1</v>
      </c>
      <c r="AD14" s="17" t="s">
        <v>13</v>
      </c>
      <c r="AE14" s="17" t="s">
        <v>13</v>
      </c>
      <c r="AF14" s="17"/>
      <c r="AG14" s="17"/>
      <c r="AH14" s="17"/>
      <c r="AI14" s="17">
        <v>16</v>
      </c>
      <c r="AJ14" s="17">
        <v>16</v>
      </c>
      <c r="AK14" s="32">
        <f t="shared" si="0"/>
        <v>1200</v>
      </c>
      <c r="AL14" s="32">
        <f t="shared" si="1"/>
        <v>504</v>
      </c>
      <c r="AM14" s="32">
        <v>-351</v>
      </c>
      <c r="AN14" s="32">
        <v>855</v>
      </c>
      <c r="AO14" s="32">
        <f t="shared" si="2"/>
        <v>0</v>
      </c>
    </row>
    <row r="15" spans="1:41" x14ac:dyDescent="0.25">
      <c r="A15" s="2">
        <f>A14+1</f>
        <v>6</v>
      </c>
      <c r="B15" s="187" t="s">
        <v>27</v>
      </c>
      <c r="C15" s="188"/>
      <c r="D15" s="17">
        <v>1</v>
      </c>
      <c r="E15" s="17">
        <v>1</v>
      </c>
      <c r="F15" s="17">
        <v>1</v>
      </c>
      <c r="G15" s="17">
        <v>1</v>
      </c>
      <c r="H15" s="17">
        <v>1</v>
      </c>
      <c r="I15" s="17" t="s">
        <v>13</v>
      </c>
      <c r="J15" s="17" t="s">
        <v>13</v>
      </c>
      <c r="K15" s="17">
        <v>1</v>
      </c>
      <c r="L15" s="17">
        <v>1</v>
      </c>
      <c r="M15" s="17">
        <v>1</v>
      </c>
      <c r="N15" s="17">
        <v>1</v>
      </c>
      <c r="O15" s="17">
        <v>1</v>
      </c>
      <c r="P15" s="17" t="s">
        <v>13</v>
      </c>
      <c r="Q15" s="17" t="s">
        <v>13</v>
      </c>
      <c r="R15" s="17">
        <v>1</v>
      </c>
      <c r="S15" s="17">
        <v>1</v>
      </c>
      <c r="T15" s="17">
        <v>1</v>
      </c>
      <c r="U15" s="17">
        <v>1</v>
      </c>
      <c r="V15" s="17">
        <v>1</v>
      </c>
      <c r="W15" s="17" t="s">
        <v>13</v>
      </c>
      <c r="X15" s="17" t="s">
        <v>13</v>
      </c>
      <c r="Y15" s="17">
        <v>1</v>
      </c>
      <c r="Z15" s="17" t="s">
        <v>14</v>
      </c>
      <c r="AA15" s="17">
        <v>1</v>
      </c>
      <c r="AB15" s="17">
        <v>1</v>
      </c>
      <c r="AC15" s="17">
        <v>1</v>
      </c>
      <c r="AD15" s="17" t="s">
        <v>13</v>
      </c>
      <c r="AE15" s="17" t="s">
        <v>13</v>
      </c>
      <c r="AF15" s="17"/>
      <c r="AG15" s="17"/>
      <c r="AH15" s="17"/>
      <c r="AI15" s="17">
        <v>19</v>
      </c>
      <c r="AJ15" s="17">
        <v>0</v>
      </c>
      <c r="AK15" s="32">
        <f t="shared" si="0"/>
        <v>1425</v>
      </c>
      <c r="AL15" s="32">
        <f t="shared" si="1"/>
        <v>256.5</v>
      </c>
      <c r="AM15" s="32">
        <v>0</v>
      </c>
      <c r="AN15" s="32">
        <v>256.5</v>
      </c>
      <c r="AO15" s="32">
        <f t="shared" si="2"/>
        <v>0</v>
      </c>
    </row>
    <row r="16" spans="1:41" x14ac:dyDescent="0.25">
      <c r="A16" s="2">
        <v>7</v>
      </c>
      <c r="B16" s="189" t="s">
        <v>28</v>
      </c>
      <c r="C16" s="190"/>
      <c r="D16" s="17">
        <v>1</v>
      </c>
      <c r="E16" s="17">
        <v>1</v>
      </c>
      <c r="F16" s="17">
        <v>1</v>
      </c>
      <c r="G16" s="17">
        <v>1</v>
      </c>
      <c r="H16" s="17">
        <v>1</v>
      </c>
      <c r="I16" s="17" t="s">
        <v>13</v>
      </c>
      <c r="J16" s="17" t="s">
        <v>13</v>
      </c>
      <c r="K16" s="17">
        <v>1</v>
      </c>
      <c r="L16" s="17">
        <v>1</v>
      </c>
      <c r="M16" s="17" t="s">
        <v>14</v>
      </c>
      <c r="N16" s="17">
        <v>1</v>
      </c>
      <c r="O16" s="17">
        <v>1</v>
      </c>
      <c r="P16" s="17" t="s">
        <v>13</v>
      </c>
      <c r="Q16" s="17" t="s">
        <v>13</v>
      </c>
      <c r="R16" s="17">
        <v>1</v>
      </c>
      <c r="S16" s="17">
        <v>1</v>
      </c>
      <c r="T16" s="17">
        <v>1</v>
      </c>
      <c r="U16" s="17">
        <v>1</v>
      </c>
      <c r="V16" s="17">
        <v>1</v>
      </c>
      <c r="W16" s="17" t="s">
        <v>13</v>
      </c>
      <c r="X16" s="17" t="s">
        <v>13</v>
      </c>
      <c r="Y16" s="17">
        <v>1</v>
      </c>
      <c r="Z16" s="17">
        <v>1</v>
      </c>
      <c r="AA16" s="17">
        <v>1</v>
      </c>
      <c r="AB16" s="17" t="s">
        <v>14</v>
      </c>
      <c r="AC16" s="17">
        <v>1</v>
      </c>
      <c r="AD16" s="17" t="s">
        <v>13</v>
      </c>
      <c r="AE16" s="17" t="s">
        <v>13</v>
      </c>
      <c r="AF16" s="17"/>
      <c r="AG16" s="17"/>
      <c r="AH16" s="17"/>
      <c r="AI16" s="17">
        <v>18</v>
      </c>
      <c r="AJ16" s="17">
        <v>0</v>
      </c>
      <c r="AK16" s="32">
        <f t="shared" si="0"/>
        <v>1350</v>
      </c>
      <c r="AL16" s="32">
        <f t="shared" si="1"/>
        <v>243</v>
      </c>
      <c r="AM16" s="32">
        <v>0</v>
      </c>
      <c r="AN16" s="32">
        <v>243</v>
      </c>
      <c r="AO16" s="32">
        <f t="shared" si="2"/>
        <v>0</v>
      </c>
    </row>
    <row r="17" spans="1:41" x14ac:dyDescent="0.25">
      <c r="A17" s="2">
        <v>8</v>
      </c>
      <c r="B17" s="189" t="s">
        <v>29</v>
      </c>
      <c r="C17" s="190"/>
      <c r="D17" s="17">
        <v>1</v>
      </c>
      <c r="E17" s="17">
        <v>1</v>
      </c>
      <c r="F17" s="17">
        <v>1</v>
      </c>
      <c r="G17" s="17">
        <v>1</v>
      </c>
      <c r="H17" s="17">
        <v>1</v>
      </c>
      <c r="I17" s="17" t="s">
        <v>13</v>
      </c>
      <c r="J17" s="17" t="s">
        <v>13</v>
      </c>
      <c r="K17" s="17">
        <v>1</v>
      </c>
      <c r="L17" s="17">
        <v>1</v>
      </c>
      <c r="M17" s="17">
        <v>1</v>
      </c>
      <c r="N17" s="17">
        <v>1</v>
      </c>
      <c r="O17" s="17">
        <v>1</v>
      </c>
      <c r="P17" s="17" t="s">
        <v>13</v>
      </c>
      <c r="Q17" s="17" t="s">
        <v>13</v>
      </c>
      <c r="R17" s="17">
        <v>1</v>
      </c>
      <c r="S17" s="17">
        <v>1</v>
      </c>
      <c r="T17" s="17">
        <v>1</v>
      </c>
      <c r="U17" s="17">
        <v>1</v>
      </c>
      <c r="V17" s="17">
        <v>1</v>
      </c>
      <c r="W17" s="17" t="s">
        <v>13</v>
      </c>
      <c r="X17" s="17" t="s">
        <v>13</v>
      </c>
      <c r="Y17" s="17">
        <v>1</v>
      </c>
      <c r="Z17" s="17">
        <v>1</v>
      </c>
      <c r="AA17" s="17">
        <v>1</v>
      </c>
      <c r="AB17" s="17">
        <v>1</v>
      </c>
      <c r="AC17" s="17">
        <v>1</v>
      </c>
      <c r="AD17" s="17" t="s">
        <v>13</v>
      </c>
      <c r="AE17" s="17" t="s">
        <v>13</v>
      </c>
      <c r="AF17" s="17"/>
      <c r="AG17" s="17"/>
      <c r="AH17" s="17"/>
      <c r="AI17" s="17">
        <v>20</v>
      </c>
      <c r="AJ17" s="17">
        <v>20</v>
      </c>
      <c r="AK17" s="32">
        <f t="shared" si="0"/>
        <v>1500</v>
      </c>
      <c r="AL17" s="32">
        <f t="shared" si="1"/>
        <v>630</v>
      </c>
      <c r="AM17" s="32">
        <v>0</v>
      </c>
      <c r="AN17" s="32">
        <v>630</v>
      </c>
      <c r="AO17" s="32">
        <f t="shared" si="2"/>
        <v>0</v>
      </c>
    </row>
    <row r="18" spans="1:41" x14ac:dyDescent="0.25">
      <c r="A18" s="3">
        <v>9</v>
      </c>
      <c r="B18" s="61" t="s">
        <v>30</v>
      </c>
      <c r="C18" s="62"/>
      <c r="D18" s="17">
        <v>1</v>
      </c>
      <c r="E18" s="17">
        <v>1</v>
      </c>
      <c r="F18" s="17">
        <v>1</v>
      </c>
      <c r="G18" s="17">
        <v>1</v>
      </c>
      <c r="H18" s="17">
        <v>1</v>
      </c>
      <c r="I18" s="17" t="s">
        <v>13</v>
      </c>
      <c r="J18" s="17" t="s">
        <v>13</v>
      </c>
      <c r="K18" s="17">
        <v>1</v>
      </c>
      <c r="L18" s="17">
        <v>1</v>
      </c>
      <c r="M18" s="17">
        <v>1</v>
      </c>
      <c r="N18" s="17">
        <v>1</v>
      </c>
      <c r="O18" s="17">
        <v>1</v>
      </c>
      <c r="P18" s="17" t="s">
        <v>13</v>
      </c>
      <c r="Q18" s="17" t="s">
        <v>13</v>
      </c>
      <c r="R18" s="17">
        <v>1</v>
      </c>
      <c r="S18" s="17">
        <v>1</v>
      </c>
      <c r="T18" s="17">
        <v>1</v>
      </c>
      <c r="U18" s="17">
        <v>1</v>
      </c>
      <c r="V18" s="17">
        <v>1</v>
      </c>
      <c r="W18" s="17" t="s">
        <v>13</v>
      </c>
      <c r="X18" s="17" t="s">
        <v>13</v>
      </c>
      <c r="Y18" s="17">
        <v>1</v>
      </c>
      <c r="Z18" s="17">
        <v>1</v>
      </c>
      <c r="AA18" s="17">
        <v>1</v>
      </c>
      <c r="AB18" s="17">
        <v>1</v>
      </c>
      <c r="AC18" s="17">
        <v>1</v>
      </c>
      <c r="AD18" s="17" t="s">
        <v>13</v>
      </c>
      <c r="AE18" s="17" t="s">
        <v>13</v>
      </c>
      <c r="AF18" s="17"/>
      <c r="AG18" s="17"/>
      <c r="AH18" s="18"/>
      <c r="AI18" s="17">
        <v>20</v>
      </c>
      <c r="AJ18" s="18">
        <v>20</v>
      </c>
      <c r="AK18" s="32">
        <f t="shared" si="0"/>
        <v>1500</v>
      </c>
      <c r="AL18" s="32">
        <f t="shared" si="1"/>
        <v>630</v>
      </c>
      <c r="AM18" s="32">
        <v>0</v>
      </c>
      <c r="AN18" s="33">
        <v>630</v>
      </c>
      <c r="AO18" s="32">
        <f t="shared" si="2"/>
        <v>0</v>
      </c>
    </row>
    <row r="19" spans="1:41" ht="15.75" thickBot="1" x14ac:dyDescent="0.3">
      <c r="A19" s="2">
        <v>10</v>
      </c>
      <c r="B19" s="191" t="s">
        <v>32</v>
      </c>
      <c r="C19" s="191"/>
      <c r="D19" s="17">
        <v>1</v>
      </c>
      <c r="E19" s="17">
        <v>1</v>
      </c>
      <c r="F19" s="17">
        <v>1</v>
      </c>
      <c r="G19" s="17" t="s">
        <v>14</v>
      </c>
      <c r="H19" s="17" t="s">
        <v>14</v>
      </c>
      <c r="I19" s="17" t="s">
        <v>13</v>
      </c>
      <c r="J19" s="17" t="s">
        <v>13</v>
      </c>
      <c r="K19" s="17">
        <v>1</v>
      </c>
      <c r="L19" s="17">
        <v>1</v>
      </c>
      <c r="M19" s="17">
        <v>1</v>
      </c>
      <c r="N19" s="17">
        <v>1</v>
      </c>
      <c r="O19" s="17" t="s">
        <v>14</v>
      </c>
      <c r="P19" s="17" t="s">
        <v>13</v>
      </c>
      <c r="Q19" s="17" t="s">
        <v>13</v>
      </c>
      <c r="R19" s="17" t="s">
        <v>14</v>
      </c>
      <c r="S19" s="17">
        <v>1</v>
      </c>
      <c r="T19" s="17">
        <v>1</v>
      </c>
      <c r="U19" s="17">
        <v>1</v>
      </c>
      <c r="V19" s="17">
        <v>1</v>
      </c>
      <c r="W19" s="17" t="s">
        <v>13</v>
      </c>
      <c r="X19" s="17" t="s">
        <v>13</v>
      </c>
      <c r="Y19" s="17" t="s">
        <v>14</v>
      </c>
      <c r="Z19" s="17">
        <v>1</v>
      </c>
      <c r="AA19" s="17">
        <v>1</v>
      </c>
      <c r="AB19" s="17">
        <v>1</v>
      </c>
      <c r="AC19" s="17">
        <v>1</v>
      </c>
      <c r="AD19" s="17" t="s">
        <v>13</v>
      </c>
      <c r="AE19" s="17" t="s">
        <v>13</v>
      </c>
      <c r="AF19" s="17"/>
      <c r="AG19" s="17"/>
      <c r="AH19" s="17"/>
      <c r="AI19" s="17">
        <v>15</v>
      </c>
      <c r="AJ19" s="17">
        <v>15</v>
      </c>
      <c r="AK19" s="32">
        <f t="shared" si="0"/>
        <v>1125</v>
      </c>
      <c r="AL19" s="32">
        <f t="shared" si="1"/>
        <v>472.5</v>
      </c>
      <c r="AM19" s="32">
        <v>0</v>
      </c>
      <c r="AN19" s="33">
        <v>472.5</v>
      </c>
      <c r="AO19" s="32">
        <f t="shared" si="2"/>
        <v>0</v>
      </c>
    </row>
    <row r="20" spans="1:41" ht="15.75" thickBot="1" x14ac:dyDescent="0.3">
      <c r="A20" s="4"/>
      <c r="B20" s="194" t="s">
        <v>15</v>
      </c>
      <c r="C20" s="195"/>
      <c r="D20" s="45">
        <v>10</v>
      </c>
      <c r="E20" s="45">
        <v>10</v>
      </c>
      <c r="F20" s="45">
        <v>10</v>
      </c>
      <c r="G20" s="45">
        <v>9</v>
      </c>
      <c r="H20" s="45">
        <v>9</v>
      </c>
      <c r="I20" s="45"/>
      <c r="J20" s="20"/>
      <c r="K20" s="20">
        <v>8</v>
      </c>
      <c r="L20" s="20">
        <v>10</v>
      </c>
      <c r="M20" s="20">
        <v>9</v>
      </c>
      <c r="N20" s="20">
        <v>10</v>
      </c>
      <c r="O20" s="20">
        <v>9</v>
      </c>
      <c r="P20" s="20"/>
      <c r="Q20" s="20"/>
      <c r="R20" s="20">
        <v>8</v>
      </c>
      <c r="S20" s="20">
        <v>10</v>
      </c>
      <c r="T20" s="20">
        <v>10</v>
      </c>
      <c r="U20" s="20">
        <v>9</v>
      </c>
      <c r="V20" s="20">
        <v>9</v>
      </c>
      <c r="W20" s="20"/>
      <c r="X20" s="20"/>
      <c r="Y20" s="20">
        <v>9</v>
      </c>
      <c r="Z20" s="20">
        <v>9</v>
      </c>
      <c r="AA20" s="20">
        <v>9</v>
      </c>
      <c r="AB20" s="20">
        <v>9</v>
      </c>
      <c r="AC20" s="20">
        <v>10</v>
      </c>
      <c r="AD20" s="20"/>
      <c r="AE20" s="20"/>
      <c r="AF20" s="20"/>
      <c r="AG20" s="20"/>
      <c r="AH20" s="20"/>
      <c r="AI20" s="20">
        <f t="shared" ref="AI20:AO20" si="3">SUM(AI10:AI19)</f>
        <v>186</v>
      </c>
      <c r="AJ20" s="20">
        <f t="shared" si="3"/>
        <v>129</v>
      </c>
      <c r="AK20" s="34">
        <f t="shared" si="3"/>
        <v>13950</v>
      </c>
      <c r="AL20" s="34">
        <f t="shared" si="3"/>
        <v>4833</v>
      </c>
      <c r="AM20" s="34">
        <f t="shared" si="3"/>
        <v>-351</v>
      </c>
      <c r="AN20" s="34">
        <f t="shared" si="3"/>
        <v>5184</v>
      </c>
      <c r="AO20" s="34">
        <f t="shared" si="3"/>
        <v>0</v>
      </c>
    </row>
    <row r="21" spans="1:41" x14ac:dyDescent="0.25">
      <c r="A21" s="5"/>
      <c r="B21" s="196" t="s">
        <v>16</v>
      </c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7"/>
    </row>
    <row r="22" spans="1:41" x14ac:dyDescent="0.25">
      <c r="A22" s="2">
        <v>1</v>
      </c>
      <c r="B22" s="198" t="s">
        <v>34</v>
      </c>
      <c r="C22" s="199"/>
      <c r="D22" s="17">
        <v>1</v>
      </c>
      <c r="E22" s="17">
        <v>1</v>
      </c>
      <c r="F22" s="17">
        <v>1</v>
      </c>
      <c r="G22" s="17">
        <v>1</v>
      </c>
      <c r="H22" s="17">
        <v>1</v>
      </c>
      <c r="I22" s="17" t="s">
        <v>13</v>
      </c>
      <c r="J22" s="17" t="s">
        <v>13</v>
      </c>
      <c r="K22" s="17">
        <v>1</v>
      </c>
      <c r="L22" s="17">
        <v>1</v>
      </c>
      <c r="M22" s="17">
        <v>1</v>
      </c>
      <c r="N22" s="17">
        <v>1</v>
      </c>
      <c r="O22" s="17">
        <v>1</v>
      </c>
      <c r="P22" s="17" t="s">
        <v>13</v>
      </c>
      <c r="Q22" s="17" t="s">
        <v>13</v>
      </c>
      <c r="R22" s="17">
        <v>1</v>
      </c>
      <c r="S22" s="17">
        <v>1</v>
      </c>
      <c r="T22" s="17">
        <v>1</v>
      </c>
      <c r="U22" s="17">
        <v>1</v>
      </c>
      <c r="V22" s="17">
        <v>1</v>
      </c>
      <c r="W22" s="17" t="s">
        <v>13</v>
      </c>
      <c r="X22" s="17" t="s">
        <v>13</v>
      </c>
      <c r="Y22" s="17">
        <v>1</v>
      </c>
      <c r="Z22" s="17" t="s">
        <v>14</v>
      </c>
      <c r="AA22" s="17">
        <v>1</v>
      </c>
      <c r="AB22" s="17">
        <v>1</v>
      </c>
      <c r="AC22" s="17">
        <v>1</v>
      </c>
      <c r="AD22" s="17" t="s">
        <v>13</v>
      </c>
      <c r="AE22" s="17" t="s">
        <v>13</v>
      </c>
      <c r="AF22" s="17"/>
      <c r="AG22" s="17"/>
      <c r="AH22" s="17"/>
      <c r="AI22" s="17">
        <v>19</v>
      </c>
      <c r="AJ22" s="17">
        <v>19</v>
      </c>
      <c r="AK22" s="32">
        <f>AI22*75</f>
        <v>1425</v>
      </c>
      <c r="AL22" s="32">
        <f>AI22*44.6+AJ22*18</f>
        <v>1189.4000000000001</v>
      </c>
      <c r="AM22" s="32">
        <v>0</v>
      </c>
      <c r="AN22" s="32">
        <v>1189.4000000000001</v>
      </c>
      <c r="AO22" s="32">
        <f t="shared" ref="AO22:AO27" si="4">AM22-AL22+AN22</f>
        <v>0</v>
      </c>
    </row>
    <row r="23" spans="1:41" x14ac:dyDescent="0.25">
      <c r="A23" s="2">
        <v>2</v>
      </c>
      <c r="B23" s="200" t="s">
        <v>35</v>
      </c>
      <c r="C23" s="201"/>
      <c r="D23" s="17">
        <v>1</v>
      </c>
      <c r="E23" s="17">
        <v>1</v>
      </c>
      <c r="F23" s="17">
        <v>1</v>
      </c>
      <c r="G23" s="17">
        <v>1</v>
      </c>
      <c r="H23" s="17">
        <v>1</v>
      </c>
      <c r="I23" s="17" t="s">
        <v>13</v>
      </c>
      <c r="J23" s="17" t="s">
        <v>13</v>
      </c>
      <c r="K23" s="17">
        <v>1</v>
      </c>
      <c r="L23" s="17">
        <v>1</v>
      </c>
      <c r="M23" s="17">
        <v>1</v>
      </c>
      <c r="N23" s="17">
        <v>1</v>
      </c>
      <c r="O23" s="17">
        <v>1</v>
      </c>
      <c r="P23" s="17" t="s">
        <v>13</v>
      </c>
      <c r="Q23" s="17" t="s">
        <v>13</v>
      </c>
      <c r="R23" s="17">
        <v>1</v>
      </c>
      <c r="S23" s="17">
        <v>1</v>
      </c>
      <c r="T23" s="17">
        <v>1</v>
      </c>
      <c r="U23" s="17">
        <v>1</v>
      </c>
      <c r="V23" s="17">
        <v>1</v>
      </c>
      <c r="W23" s="17" t="s">
        <v>13</v>
      </c>
      <c r="X23" s="17" t="s">
        <v>13</v>
      </c>
      <c r="Y23" s="17">
        <v>1</v>
      </c>
      <c r="Z23" s="17">
        <v>1</v>
      </c>
      <c r="AA23" s="17">
        <v>1</v>
      </c>
      <c r="AB23" s="17">
        <v>1</v>
      </c>
      <c r="AC23" s="17">
        <v>1</v>
      </c>
      <c r="AD23" s="17" t="s">
        <v>13</v>
      </c>
      <c r="AE23" s="17" t="s">
        <v>13</v>
      </c>
      <c r="AF23" s="17"/>
      <c r="AG23" s="17"/>
      <c r="AH23" s="17"/>
      <c r="AI23" s="17">
        <v>20</v>
      </c>
      <c r="AJ23" s="17">
        <v>20</v>
      </c>
      <c r="AK23" s="32">
        <f t="shared" ref="AK23:AK27" si="5">AI23*75</f>
        <v>1500</v>
      </c>
      <c r="AL23" s="32">
        <f t="shared" ref="AL23:AL27" si="6">AI23*44.6+AJ23*18</f>
        <v>1252</v>
      </c>
      <c r="AM23" s="32">
        <v>0</v>
      </c>
      <c r="AN23" s="32">
        <v>1252</v>
      </c>
      <c r="AO23" s="32">
        <f t="shared" si="4"/>
        <v>0</v>
      </c>
    </row>
    <row r="24" spans="1:41" ht="15.75" thickBot="1" x14ac:dyDescent="0.3">
      <c r="A24" s="2">
        <v>3</v>
      </c>
      <c r="B24" s="10" t="s">
        <v>36</v>
      </c>
      <c r="C24" s="14"/>
      <c r="D24" s="17">
        <v>1</v>
      </c>
      <c r="E24" s="17">
        <v>1</v>
      </c>
      <c r="F24" s="17">
        <v>1</v>
      </c>
      <c r="G24" s="17">
        <v>1</v>
      </c>
      <c r="H24" s="17">
        <v>1</v>
      </c>
      <c r="I24" s="17" t="s">
        <v>13</v>
      </c>
      <c r="J24" s="17">
        <v>1</v>
      </c>
      <c r="K24" s="17">
        <v>1</v>
      </c>
      <c r="L24" s="17">
        <v>1</v>
      </c>
      <c r="M24" s="17">
        <v>1</v>
      </c>
      <c r="N24" s="17" t="s">
        <v>14</v>
      </c>
      <c r="O24" s="17" t="s">
        <v>14</v>
      </c>
      <c r="P24" s="17" t="s">
        <v>13</v>
      </c>
      <c r="Q24" s="17" t="s">
        <v>13</v>
      </c>
      <c r="R24" s="17">
        <v>1</v>
      </c>
      <c r="S24" s="17">
        <v>1</v>
      </c>
      <c r="T24" s="17">
        <v>1</v>
      </c>
      <c r="U24" s="17">
        <v>1</v>
      </c>
      <c r="V24" s="17">
        <v>1</v>
      </c>
      <c r="W24" s="17" t="s">
        <v>13</v>
      </c>
      <c r="X24" s="17" t="s">
        <v>13</v>
      </c>
      <c r="Y24" s="17">
        <v>1</v>
      </c>
      <c r="Z24" s="17">
        <v>1</v>
      </c>
      <c r="AA24" s="17">
        <v>1</v>
      </c>
      <c r="AB24" s="17">
        <v>1</v>
      </c>
      <c r="AC24" s="17">
        <v>1</v>
      </c>
      <c r="AD24" s="17" t="s">
        <v>13</v>
      </c>
      <c r="AE24" s="17" t="s">
        <v>13</v>
      </c>
      <c r="AF24" s="17"/>
      <c r="AG24" s="17"/>
      <c r="AH24" s="17"/>
      <c r="AI24" s="17">
        <v>18</v>
      </c>
      <c r="AJ24" s="17">
        <v>18</v>
      </c>
      <c r="AK24" s="32">
        <f t="shared" si="5"/>
        <v>1350</v>
      </c>
      <c r="AL24" s="32">
        <f t="shared" si="6"/>
        <v>1126.8000000000002</v>
      </c>
      <c r="AM24" s="32">
        <v>0</v>
      </c>
      <c r="AN24" s="32">
        <v>1126.8</v>
      </c>
      <c r="AO24" s="32">
        <f t="shared" si="4"/>
        <v>0</v>
      </c>
    </row>
    <row r="25" spans="1:41" ht="15.75" thickBot="1" x14ac:dyDescent="0.3">
      <c r="A25" s="2">
        <v>4</v>
      </c>
      <c r="B25" s="204" t="s">
        <v>44</v>
      </c>
      <c r="C25" s="205"/>
      <c r="D25" s="17" t="s">
        <v>14</v>
      </c>
      <c r="E25" s="17" t="s">
        <v>14</v>
      </c>
      <c r="F25" s="17" t="s">
        <v>14</v>
      </c>
      <c r="G25" s="17" t="s">
        <v>14</v>
      </c>
      <c r="H25" s="17" t="s">
        <v>14</v>
      </c>
      <c r="I25" s="17" t="s">
        <v>13</v>
      </c>
      <c r="J25" s="17" t="s">
        <v>14</v>
      </c>
      <c r="K25" s="17" t="s">
        <v>14</v>
      </c>
      <c r="L25" s="17">
        <v>1</v>
      </c>
      <c r="M25" s="17">
        <v>1</v>
      </c>
      <c r="N25" s="17">
        <v>1</v>
      </c>
      <c r="O25" s="17">
        <v>1</v>
      </c>
      <c r="P25" s="17" t="s">
        <v>13</v>
      </c>
      <c r="Q25" s="17" t="s">
        <v>13</v>
      </c>
      <c r="R25" s="17">
        <v>1</v>
      </c>
      <c r="S25" s="17">
        <v>1</v>
      </c>
      <c r="T25" s="17">
        <v>1</v>
      </c>
      <c r="U25" s="17">
        <v>1</v>
      </c>
      <c r="V25" s="17">
        <v>1</v>
      </c>
      <c r="W25" s="17" t="s">
        <v>13</v>
      </c>
      <c r="X25" s="17" t="s">
        <v>13</v>
      </c>
      <c r="Y25" s="17">
        <v>1</v>
      </c>
      <c r="Z25" s="17">
        <v>1</v>
      </c>
      <c r="AA25" s="17">
        <v>1</v>
      </c>
      <c r="AB25" s="17">
        <v>1</v>
      </c>
      <c r="AC25" s="17">
        <v>1</v>
      </c>
      <c r="AD25" s="17" t="s">
        <v>13</v>
      </c>
      <c r="AE25" s="17" t="s">
        <v>13</v>
      </c>
      <c r="AF25" s="17"/>
      <c r="AG25" s="17"/>
      <c r="AH25" s="17"/>
      <c r="AI25" s="17">
        <v>14</v>
      </c>
      <c r="AJ25" s="17">
        <v>13</v>
      </c>
      <c r="AK25" s="32">
        <f t="shared" si="5"/>
        <v>1050</v>
      </c>
      <c r="AL25" s="32">
        <f t="shared" si="6"/>
        <v>858.4</v>
      </c>
      <c r="AM25" s="32">
        <v>0</v>
      </c>
      <c r="AN25" s="32">
        <v>813.8</v>
      </c>
      <c r="AO25" s="32">
        <f t="shared" si="4"/>
        <v>-44.600000000000023</v>
      </c>
    </row>
    <row r="26" spans="1:41" ht="15.75" thickBot="1" x14ac:dyDescent="0.3">
      <c r="A26" s="4">
        <v>5</v>
      </c>
      <c r="B26" s="11" t="s">
        <v>38</v>
      </c>
      <c r="C26" s="14"/>
      <c r="D26" s="17">
        <v>1</v>
      </c>
      <c r="E26" s="17">
        <v>1</v>
      </c>
      <c r="F26" s="17">
        <v>1</v>
      </c>
      <c r="G26" s="17">
        <v>1</v>
      </c>
      <c r="H26" s="17">
        <v>1</v>
      </c>
      <c r="I26" s="17" t="s">
        <v>13</v>
      </c>
      <c r="J26" s="17" t="s">
        <v>13</v>
      </c>
      <c r="K26" s="17">
        <v>1</v>
      </c>
      <c r="L26" s="17">
        <v>1</v>
      </c>
      <c r="M26" s="17">
        <v>1</v>
      </c>
      <c r="N26" s="17">
        <v>1</v>
      </c>
      <c r="O26" s="17">
        <v>1</v>
      </c>
      <c r="P26" s="17" t="s">
        <v>13</v>
      </c>
      <c r="Q26" s="17" t="s">
        <v>13</v>
      </c>
      <c r="R26" s="17">
        <v>1</v>
      </c>
      <c r="S26" s="17">
        <v>1</v>
      </c>
      <c r="T26" s="17">
        <v>1</v>
      </c>
      <c r="U26" s="17">
        <v>1</v>
      </c>
      <c r="V26" s="17">
        <v>1</v>
      </c>
      <c r="W26" s="17" t="s">
        <v>13</v>
      </c>
      <c r="X26" s="17" t="s">
        <v>13</v>
      </c>
      <c r="Y26" s="17">
        <v>1</v>
      </c>
      <c r="Z26" s="17">
        <v>1</v>
      </c>
      <c r="AA26" s="17">
        <v>1</v>
      </c>
      <c r="AB26" s="17">
        <v>1</v>
      </c>
      <c r="AC26" s="17" t="s">
        <v>14</v>
      </c>
      <c r="AD26" s="17" t="s">
        <v>13</v>
      </c>
      <c r="AE26" s="17" t="s">
        <v>13</v>
      </c>
      <c r="AF26" s="17"/>
      <c r="AG26" s="17"/>
      <c r="AH26" s="17"/>
      <c r="AI26" s="17">
        <v>19</v>
      </c>
      <c r="AJ26" s="17">
        <v>19</v>
      </c>
      <c r="AK26" s="32">
        <f t="shared" si="5"/>
        <v>1425</v>
      </c>
      <c r="AL26" s="32">
        <f t="shared" si="6"/>
        <v>1189.4000000000001</v>
      </c>
      <c r="AM26" s="32">
        <v>0</v>
      </c>
      <c r="AN26" s="32">
        <v>1189.4000000000001</v>
      </c>
      <c r="AO26" s="32">
        <f t="shared" si="4"/>
        <v>0</v>
      </c>
    </row>
    <row r="27" spans="1:41" ht="15.75" thickBot="1" x14ac:dyDescent="0.3">
      <c r="A27" s="6">
        <v>6</v>
      </c>
      <c r="B27" s="43" t="s">
        <v>39</v>
      </c>
      <c r="C27" s="43"/>
      <c r="D27" s="17">
        <v>1</v>
      </c>
      <c r="E27" s="17">
        <v>1</v>
      </c>
      <c r="F27" s="17">
        <v>1</v>
      </c>
      <c r="G27" s="17">
        <v>1</v>
      </c>
      <c r="H27" s="17">
        <v>1</v>
      </c>
      <c r="I27" s="17" t="s">
        <v>13</v>
      </c>
      <c r="J27" s="17" t="s">
        <v>13</v>
      </c>
      <c r="K27" s="17">
        <v>1</v>
      </c>
      <c r="L27" s="17">
        <v>1</v>
      </c>
      <c r="M27" s="17">
        <v>1</v>
      </c>
      <c r="N27" s="17">
        <v>1</v>
      </c>
      <c r="O27" s="17" t="s">
        <v>14</v>
      </c>
      <c r="P27" s="17" t="s">
        <v>13</v>
      </c>
      <c r="Q27" s="17" t="s">
        <v>13</v>
      </c>
      <c r="R27" s="17">
        <v>1</v>
      </c>
      <c r="S27" s="17">
        <v>1</v>
      </c>
      <c r="T27" s="17">
        <v>1</v>
      </c>
      <c r="U27" s="17">
        <v>1</v>
      </c>
      <c r="V27" s="17">
        <v>1</v>
      </c>
      <c r="W27" s="17" t="s">
        <v>13</v>
      </c>
      <c r="X27" s="17" t="s">
        <v>13</v>
      </c>
      <c r="Y27" s="17">
        <v>1</v>
      </c>
      <c r="Z27" s="17">
        <v>1</v>
      </c>
      <c r="AA27" s="17">
        <v>1</v>
      </c>
      <c r="AB27" s="17">
        <v>1</v>
      </c>
      <c r="AC27" s="17">
        <v>1</v>
      </c>
      <c r="AD27" s="17" t="s">
        <v>13</v>
      </c>
      <c r="AE27" s="17" t="s">
        <v>13</v>
      </c>
      <c r="AF27" s="17"/>
      <c r="AG27" s="17"/>
      <c r="AH27" s="3"/>
      <c r="AI27" s="17">
        <v>19</v>
      </c>
      <c r="AJ27" s="18">
        <v>19</v>
      </c>
      <c r="AK27" s="32">
        <f t="shared" si="5"/>
        <v>1425</v>
      </c>
      <c r="AL27" s="32">
        <f t="shared" si="6"/>
        <v>1189.4000000000001</v>
      </c>
      <c r="AM27" s="51">
        <v>0</v>
      </c>
      <c r="AN27" s="52">
        <v>1189.4000000000001</v>
      </c>
      <c r="AO27" s="32">
        <f t="shared" si="4"/>
        <v>0</v>
      </c>
    </row>
    <row r="28" spans="1:41" ht="15.75" thickBot="1" x14ac:dyDescent="0.3">
      <c r="A28" s="4"/>
      <c r="B28" s="204" t="s">
        <v>43</v>
      </c>
      <c r="C28" s="205"/>
      <c r="D28" s="20">
        <v>5</v>
      </c>
      <c r="E28" s="20">
        <v>5</v>
      </c>
      <c r="F28" s="20">
        <v>5</v>
      </c>
      <c r="G28" s="20">
        <v>5</v>
      </c>
      <c r="H28" s="20">
        <v>5</v>
      </c>
      <c r="I28" s="20"/>
      <c r="J28" s="20"/>
      <c r="K28" s="20">
        <v>5</v>
      </c>
      <c r="L28" s="20">
        <v>6</v>
      </c>
      <c r="M28" s="20">
        <v>6</v>
      </c>
      <c r="N28" s="20">
        <v>5</v>
      </c>
      <c r="O28" s="20">
        <v>4</v>
      </c>
      <c r="P28" s="20"/>
      <c r="Q28" s="20"/>
      <c r="R28" s="20">
        <v>6</v>
      </c>
      <c r="S28" s="20">
        <v>6</v>
      </c>
      <c r="T28" s="20">
        <v>6</v>
      </c>
      <c r="U28" s="20">
        <v>6</v>
      </c>
      <c r="V28" s="20">
        <v>6</v>
      </c>
      <c r="W28" s="17"/>
      <c r="X28" s="17"/>
      <c r="Y28" s="17">
        <v>6</v>
      </c>
      <c r="Z28" s="17">
        <v>5</v>
      </c>
      <c r="AA28" s="17">
        <v>6</v>
      </c>
      <c r="AB28" s="17">
        <v>6</v>
      </c>
      <c r="AC28" s="17">
        <v>5</v>
      </c>
      <c r="AD28" s="17"/>
      <c r="AE28" s="17"/>
      <c r="AF28" s="20"/>
      <c r="AG28" s="20"/>
      <c r="AH28" s="20"/>
      <c r="AI28" s="64">
        <f>SUM(AI21:AI27)</f>
        <v>109</v>
      </c>
      <c r="AJ28" s="26">
        <f t="shared" ref="AJ28:AO28" si="7">SUM(AJ22:AJ27)</f>
        <v>108</v>
      </c>
      <c r="AK28" s="35">
        <f t="shared" si="7"/>
        <v>8175</v>
      </c>
      <c r="AL28" s="35">
        <f t="shared" si="7"/>
        <v>6805.4</v>
      </c>
      <c r="AM28" s="35">
        <f t="shared" si="7"/>
        <v>0</v>
      </c>
      <c r="AN28" s="35">
        <f t="shared" si="7"/>
        <v>6760.7999999999993</v>
      </c>
      <c r="AO28" s="35">
        <f t="shared" si="7"/>
        <v>-44.600000000000023</v>
      </c>
    </row>
    <row r="29" spans="1:41" ht="15.75" thickBot="1" x14ac:dyDescent="0.3">
      <c r="A29" s="55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4"/>
      <c r="AL29" s="64"/>
      <c r="AM29" s="64"/>
      <c r="AN29" s="64"/>
      <c r="AO29" s="64"/>
    </row>
    <row r="30" spans="1:41" ht="15.75" thickBot="1" x14ac:dyDescent="0.3">
      <c r="A30" s="3"/>
      <c r="B30" s="169" t="s">
        <v>45</v>
      </c>
      <c r="C30" s="170"/>
      <c r="D30" s="57">
        <v>15</v>
      </c>
      <c r="E30" s="57">
        <v>15</v>
      </c>
      <c r="F30" s="57">
        <v>15</v>
      </c>
      <c r="G30" s="57">
        <v>14</v>
      </c>
      <c r="H30" s="57">
        <v>14</v>
      </c>
      <c r="I30" s="57"/>
      <c r="J30" s="57"/>
      <c r="K30" s="57">
        <v>13</v>
      </c>
      <c r="L30" s="57">
        <v>16</v>
      </c>
      <c r="M30" s="57">
        <v>15</v>
      </c>
      <c r="N30" s="57">
        <v>15</v>
      </c>
      <c r="O30" s="57">
        <v>13</v>
      </c>
      <c r="P30" s="57"/>
      <c r="Q30" s="57"/>
      <c r="R30" s="57">
        <v>14</v>
      </c>
      <c r="S30" s="57">
        <v>16</v>
      </c>
      <c r="T30" s="57">
        <v>16</v>
      </c>
      <c r="U30" s="57">
        <v>15</v>
      </c>
      <c r="V30" s="57">
        <v>15</v>
      </c>
      <c r="W30" s="57"/>
      <c r="X30" s="57"/>
      <c r="Y30" s="57">
        <v>15</v>
      </c>
      <c r="Z30" s="57">
        <v>14</v>
      </c>
      <c r="AA30" s="57">
        <v>15</v>
      </c>
      <c r="AB30" s="57">
        <v>15</v>
      </c>
      <c r="AC30" s="57">
        <v>15</v>
      </c>
      <c r="AD30" s="57"/>
      <c r="AE30" s="57"/>
      <c r="AF30" s="57"/>
      <c r="AG30" s="57"/>
      <c r="AH30" s="53"/>
      <c r="AI30" s="20">
        <f t="shared" ref="AI30:AO30" si="8">AI20+AI28</f>
        <v>295</v>
      </c>
      <c r="AJ30" s="53">
        <f t="shared" si="8"/>
        <v>237</v>
      </c>
      <c r="AK30" s="58">
        <f t="shared" si="8"/>
        <v>22125</v>
      </c>
      <c r="AL30" s="36">
        <f t="shared" si="8"/>
        <v>11638.4</v>
      </c>
      <c r="AM30" s="36">
        <f t="shared" si="8"/>
        <v>-351</v>
      </c>
      <c r="AN30" s="36">
        <f t="shared" si="8"/>
        <v>11944.8</v>
      </c>
      <c r="AO30" s="36">
        <f t="shared" si="8"/>
        <v>-44.600000000000023</v>
      </c>
    </row>
    <row r="31" spans="1:41" ht="15.75" thickBot="1" x14ac:dyDescent="0.3">
      <c r="A31" s="55"/>
      <c r="B31" s="56"/>
      <c r="C31" s="47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4"/>
      <c r="Z31" s="20"/>
      <c r="AA31" s="20"/>
      <c r="AB31" s="20"/>
      <c r="AC31" s="20"/>
      <c r="AD31" s="20"/>
      <c r="AE31" s="20"/>
      <c r="AF31" s="20"/>
      <c r="AG31" s="20"/>
      <c r="AH31" s="20"/>
      <c r="AI31" s="26"/>
      <c r="AJ31" s="26"/>
      <c r="AK31" s="36"/>
      <c r="AL31" s="36"/>
      <c r="AM31" s="36"/>
      <c r="AN31" s="36"/>
      <c r="AO31" s="36"/>
    </row>
    <row r="32" spans="1:41" ht="15.75" thickBot="1" x14ac:dyDescent="0.3">
      <c r="A32" s="7"/>
      <c r="B32" s="192"/>
      <c r="C32" s="193"/>
      <c r="D32" s="21"/>
      <c r="E32" s="21"/>
      <c r="F32" s="21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9"/>
      <c r="AK32" s="36"/>
      <c r="AL32" s="36"/>
      <c r="AM32" s="36"/>
      <c r="AN32" s="36"/>
      <c r="AO32" s="36"/>
    </row>
    <row r="33" spans="1:41" x14ac:dyDescent="0.25">
      <c r="A33" s="8"/>
      <c r="B33" s="12"/>
      <c r="C33" s="12"/>
      <c r="D33" s="22"/>
      <c r="E33" s="22"/>
      <c r="F33" s="2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25"/>
      <c r="AF33" s="12"/>
      <c r="AG33" s="12"/>
      <c r="AH33" s="12"/>
      <c r="AI33" s="25"/>
      <c r="AJ33" s="30"/>
      <c r="AK33" s="30"/>
      <c r="AL33" s="30"/>
      <c r="AM33" s="12"/>
      <c r="AN33" s="30"/>
      <c r="AO33" s="42"/>
    </row>
    <row r="34" spans="1:41" ht="18" x14ac:dyDescent="0.25">
      <c r="A34" s="1"/>
      <c r="B34" s="1"/>
      <c r="C34" s="1"/>
      <c r="D34" s="1"/>
      <c r="E34" s="1"/>
      <c r="F34" s="1"/>
      <c r="G34" s="1"/>
      <c r="H34" s="1"/>
      <c r="I34" s="1"/>
      <c r="J34" s="175" t="s">
        <v>18</v>
      </c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39"/>
      <c r="AN34" s="1"/>
      <c r="AO34" s="1"/>
    </row>
    <row r="35" spans="1:4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</sheetData>
  <mergeCells count="23">
    <mergeCell ref="B25:C25"/>
    <mergeCell ref="B28:C28"/>
    <mergeCell ref="B30:C30"/>
    <mergeCell ref="B32:C32"/>
    <mergeCell ref="J34:AL34"/>
    <mergeCell ref="B23:C23"/>
    <mergeCell ref="B6:AI6"/>
    <mergeCell ref="B7:AK7"/>
    <mergeCell ref="A8:A9"/>
    <mergeCell ref="B8:C9"/>
    <mergeCell ref="B15:C15"/>
    <mergeCell ref="B16:C16"/>
    <mergeCell ref="B17:C17"/>
    <mergeCell ref="B19:C19"/>
    <mergeCell ref="B20:C20"/>
    <mergeCell ref="B21:AO21"/>
    <mergeCell ref="B22:C22"/>
    <mergeCell ref="B5:AI5"/>
    <mergeCell ref="B1:AO1"/>
    <mergeCell ref="B2:AI2"/>
    <mergeCell ref="AK2:AO2"/>
    <mergeCell ref="B3:AI3"/>
    <mergeCell ref="B4:AI4"/>
  </mergeCells>
  <pageMargins left="0.7" right="0.7" top="0.75" bottom="0.75" header="0.3" footer="0.3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4"/>
  <sheetViews>
    <sheetView view="pageBreakPreview" topLeftCell="B20" zoomScale="75" zoomScaleNormal="100" zoomScaleSheetLayoutView="75" workbookViewId="0">
      <selection activeCell="AN13" sqref="AN13"/>
    </sheetView>
  </sheetViews>
  <sheetFormatPr defaultRowHeight="15" x14ac:dyDescent="0.25"/>
  <cols>
    <col min="4" max="4" width="4.7109375" customWidth="1"/>
    <col min="5" max="5" width="4.28515625" customWidth="1"/>
    <col min="6" max="6" width="5.42578125" customWidth="1"/>
    <col min="7" max="7" width="4.42578125" customWidth="1"/>
    <col min="8" max="8" width="4.5703125" customWidth="1"/>
    <col min="9" max="9" width="5.140625" customWidth="1"/>
    <col min="10" max="11" width="4.85546875" customWidth="1"/>
    <col min="12" max="12" width="5.85546875" customWidth="1"/>
    <col min="13" max="13" width="5.42578125" customWidth="1"/>
    <col min="14" max="14" width="5.28515625" customWidth="1"/>
    <col min="15" max="15" width="4.5703125" customWidth="1"/>
    <col min="16" max="16" width="6" customWidth="1"/>
    <col min="17" max="18" width="5.7109375" customWidth="1"/>
    <col min="19" max="19" width="5.5703125" customWidth="1"/>
    <col min="20" max="22" width="6" customWidth="1"/>
    <col min="23" max="25" width="5.7109375" customWidth="1"/>
    <col min="26" max="27" width="6.140625" customWidth="1"/>
    <col min="28" max="28" width="5.7109375" customWidth="1"/>
    <col min="29" max="29" width="6.28515625" customWidth="1"/>
    <col min="30" max="30" width="5.140625" customWidth="1"/>
    <col min="31" max="32" width="5.85546875" customWidth="1"/>
    <col min="33" max="33" width="6.42578125" customWidth="1"/>
    <col min="34" max="34" width="5.42578125" customWidth="1"/>
    <col min="35" max="35" width="6.42578125" customWidth="1"/>
    <col min="36" max="36" width="6.28515625" customWidth="1"/>
    <col min="37" max="37" width="11" customWidth="1"/>
  </cols>
  <sheetData>
    <row r="1" spans="1:41" ht="15.75" x14ac:dyDescent="0.25">
      <c r="A1" s="65"/>
      <c r="B1" s="234" t="s">
        <v>51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</row>
    <row r="2" spans="1:41" ht="15.75" x14ac:dyDescent="0.25">
      <c r="A2" s="65"/>
      <c r="B2" s="235" t="s">
        <v>0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66"/>
      <c r="AK2" s="224" t="s">
        <v>1</v>
      </c>
      <c r="AL2" s="224"/>
      <c r="AM2" s="224"/>
      <c r="AN2" s="224"/>
      <c r="AO2" s="224"/>
    </row>
    <row r="3" spans="1:41" ht="15.75" x14ac:dyDescent="0.25">
      <c r="A3" s="65"/>
      <c r="B3" s="224" t="s">
        <v>20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66"/>
      <c r="AK3" s="65"/>
      <c r="AL3" s="65"/>
      <c r="AM3" s="65"/>
      <c r="AN3" s="65"/>
      <c r="AO3" s="65"/>
    </row>
    <row r="4" spans="1:41" ht="15.75" x14ac:dyDescent="0.25">
      <c r="A4" s="65"/>
      <c r="B4" s="236" t="s">
        <v>52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66"/>
      <c r="AK4" s="65"/>
      <c r="AL4" s="65"/>
      <c r="AM4" s="65"/>
      <c r="AN4" s="65"/>
      <c r="AO4" s="65"/>
    </row>
    <row r="5" spans="1:41" ht="15.75" x14ac:dyDescent="0.25">
      <c r="A5" s="65"/>
      <c r="B5" s="224" t="s">
        <v>50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66"/>
      <c r="AK5" s="65"/>
      <c r="AL5" s="65"/>
      <c r="AM5" s="65"/>
      <c r="AN5" s="65"/>
      <c r="AO5" s="65"/>
    </row>
    <row r="6" spans="1:41" ht="15.75" x14ac:dyDescent="0.25">
      <c r="A6" s="65"/>
      <c r="B6" s="223" t="s">
        <v>2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66"/>
      <c r="AK6" s="65"/>
      <c r="AL6" s="65"/>
      <c r="AM6" s="65"/>
      <c r="AN6" s="65"/>
      <c r="AO6" s="65"/>
    </row>
    <row r="7" spans="1:41" ht="15.75" x14ac:dyDescent="0.25">
      <c r="A7" s="65"/>
      <c r="B7" s="225" t="s">
        <v>53</v>
      </c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65"/>
      <c r="AM7" s="65"/>
      <c r="AN7" s="67" t="s">
        <v>49</v>
      </c>
      <c r="AO7" s="65"/>
    </row>
    <row r="8" spans="1:41" ht="78.75" x14ac:dyDescent="0.25">
      <c r="A8" s="228" t="s">
        <v>3</v>
      </c>
      <c r="B8" s="230" t="s">
        <v>4</v>
      </c>
      <c r="C8" s="231"/>
      <c r="D8" s="68">
        <v>1</v>
      </c>
      <c r="E8" s="68">
        <v>2</v>
      </c>
      <c r="F8" s="68">
        <v>3</v>
      </c>
      <c r="G8" s="68">
        <v>4</v>
      </c>
      <c r="H8" s="68">
        <v>5</v>
      </c>
      <c r="I8" s="68">
        <v>6</v>
      </c>
      <c r="J8" s="69">
        <v>7</v>
      </c>
      <c r="K8" s="69">
        <v>8</v>
      </c>
      <c r="L8" s="69">
        <v>9</v>
      </c>
      <c r="M8" s="69">
        <v>10</v>
      </c>
      <c r="N8" s="69">
        <v>11</v>
      </c>
      <c r="O8" s="69">
        <v>12</v>
      </c>
      <c r="P8" s="69">
        <v>13</v>
      </c>
      <c r="Q8" s="69">
        <v>14</v>
      </c>
      <c r="R8" s="69">
        <v>15</v>
      </c>
      <c r="S8" s="69">
        <v>16</v>
      </c>
      <c r="T8" s="69">
        <v>17</v>
      </c>
      <c r="U8" s="69">
        <v>18</v>
      </c>
      <c r="V8" s="69">
        <v>19</v>
      </c>
      <c r="W8" s="69">
        <v>20</v>
      </c>
      <c r="X8" s="69">
        <v>21</v>
      </c>
      <c r="Y8" s="69">
        <v>22</v>
      </c>
      <c r="Z8" s="69">
        <v>23</v>
      </c>
      <c r="AA8" s="69">
        <v>24</v>
      </c>
      <c r="AB8" s="69">
        <v>25</v>
      </c>
      <c r="AC8" s="69">
        <v>26</v>
      </c>
      <c r="AD8" s="69">
        <v>27</v>
      </c>
      <c r="AE8" s="69">
        <v>28</v>
      </c>
      <c r="AF8" s="69">
        <v>29</v>
      </c>
      <c r="AG8" s="69">
        <v>30</v>
      </c>
      <c r="AH8" s="69"/>
      <c r="AI8" s="69" t="s">
        <v>5</v>
      </c>
      <c r="AJ8" s="70" t="s">
        <v>6</v>
      </c>
      <c r="AK8" s="71" t="s">
        <v>7</v>
      </c>
      <c r="AL8" s="72" t="s">
        <v>8</v>
      </c>
      <c r="AM8" s="72" t="s">
        <v>9</v>
      </c>
      <c r="AN8" s="71" t="s">
        <v>10</v>
      </c>
      <c r="AO8" s="71" t="s">
        <v>11</v>
      </c>
    </row>
    <row r="9" spans="1:41" ht="15.75" x14ac:dyDescent="0.25">
      <c r="A9" s="229"/>
      <c r="B9" s="232"/>
      <c r="C9" s="233"/>
      <c r="D9" s="73"/>
      <c r="E9" s="73"/>
      <c r="F9" s="73"/>
      <c r="G9" s="73"/>
      <c r="H9" s="73"/>
      <c r="I9" s="73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 t="s">
        <v>12</v>
      </c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5"/>
    </row>
    <row r="10" spans="1:41" ht="15.75" x14ac:dyDescent="0.25">
      <c r="A10" s="76">
        <v>1</v>
      </c>
      <c r="B10" s="77" t="s">
        <v>22</v>
      </c>
      <c r="C10" s="78"/>
      <c r="D10" s="79"/>
      <c r="E10" s="79"/>
      <c r="F10" s="79" t="s">
        <v>13</v>
      </c>
      <c r="G10" s="79" t="s">
        <v>13</v>
      </c>
      <c r="H10" s="79" t="s">
        <v>13</v>
      </c>
      <c r="I10" s="79">
        <v>1</v>
      </c>
      <c r="J10" s="79">
        <v>1</v>
      </c>
      <c r="K10" s="79">
        <v>1</v>
      </c>
      <c r="L10" s="79">
        <v>1</v>
      </c>
      <c r="M10" s="79" t="s">
        <v>13</v>
      </c>
      <c r="N10" s="79" t="s">
        <v>13</v>
      </c>
      <c r="O10" s="79">
        <v>0</v>
      </c>
      <c r="P10" s="79">
        <v>1</v>
      </c>
      <c r="Q10" s="79">
        <v>1</v>
      </c>
      <c r="R10" s="79">
        <v>1</v>
      </c>
      <c r="S10" s="79">
        <v>1</v>
      </c>
      <c r="T10" s="79" t="s">
        <v>13</v>
      </c>
      <c r="U10" s="79" t="s">
        <v>13</v>
      </c>
      <c r="V10" s="79">
        <v>1</v>
      </c>
      <c r="W10" s="79">
        <v>1</v>
      </c>
      <c r="X10" s="79">
        <v>1</v>
      </c>
      <c r="Y10" s="79">
        <v>1</v>
      </c>
      <c r="Z10" s="79">
        <v>1</v>
      </c>
      <c r="AA10" s="79" t="s">
        <v>13</v>
      </c>
      <c r="AB10" s="79" t="s">
        <v>13</v>
      </c>
      <c r="AC10" s="79">
        <v>0</v>
      </c>
      <c r="AD10" s="79">
        <v>1</v>
      </c>
      <c r="AE10" s="79">
        <v>1</v>
      </c>
      <c r="AF10" s="79">
        <v>1</v>
      </c>
      <c r="AG10" s="79">
        <v>1</v>
      </c>
      <c r="AH10" s="79"/>
      <c r="AI10" s="79">
        <v>17</v>
      </c>
      <c r="AJ10" s="79">
        <v>0</v>
      </c>
      <c r="AK10" s="80">
        <f>AI10*75</f>
        <v>1275</v>
      </c>
      <c r="AL10" s="80">
        <f>AI10*13.5+AJ10*18</f>
        <v>229.5</v>
      </c>
      <c r="AM10" s="80">
        <v>0</v>
      </c>
      <c r="AN10" s="80">
        <v>229.5</v>
      </c>
      <c r="AO10" s="80">
        <f>AM10-AL10+AN10</f>
        <v>0</v>
      </c>
    </row>
    <row r="11" spans="1:41" ht="15.75" x14ac:dyDescent="0.25">
      <c r="A11" s="76">
        <f>A10+1</f>
        <v>2</v>
      </c>
      <c r="B11" s="77" t="s">
        <v>23</v>
      </c>
      <c r="C11" s="78"/>
      <c r="D11" s="79"/>
      <c r="E11" s="79"/>
      <c r="F11" s="79" t="s">
        <v>13</v>
      </c>
      <c r="G11" s="79" t="s">
        <v>13</v>
      </c>
      <c r="H11" s="79" t="s">
        <v>13</v>
      </c>
      <c r="I11" s="79">
        <v>1</v>
      </c>
      <c r="J11" s="79">
        <v>1</v>
      </c>
      <c r="K11" s="79">
        <v>1</v>
      </c>
      <c r="L11" s="79">
        <v>1</v>
      </c>
      <c r="M11" s="79" t="s">
        <v>13</v>
      </c>
      <c r="N11" s="79" t="s">
        <v>13</v>
      </c>
      <c r="O11" s="79">
        <v>0</v>
      </c>
      <c r="P11" s="79">
        <v>1</v>
      </c>
      <c r="Q11" s="79">
        <v>1</v>
      </c>
      <c r="R11" s="79">
        <v>1</v>
      </c>
      <c r="S11" s="79">
        <v>1</v>
      </c>
      <c r="T11" s="79" t="s">
        <v>13</v>
      </c>
      <c r="U11" s="79" t="s">
        <v>13</v>
      </c>
      <c r="V11" s="79">
        <v>1</v>
      </c>
      <c r="W11" s="79">
        <v>1</v>
      </c>
      <c r="X11" s="79">
        <v>1</v>
      </c>
      <c r="Y11" s="79">
        <v>1</v>
      </c>
      <c r="Z11" s="79">
        <v>1</v>
      </c>
      <c r="AA11" s="79" t="s">
        <v>13</v>
      </c>
      <c r="AB11" s="79" t="s">
        <v>13</v>
      </c>
      <c r="AC11" s="79">
        <v>0</v>
      </c>
      <c r="AD11" s="79">
        <v>1</v>
      </c>
      <c r="AE11" s="79">
        <v>1</v>
      </c>
      <c r="AF11" s="79">
        <v>1</v>
      </c>
      <c r="AG11" s="79">
        <v>1</v>
      </c>
      <c r="AH11" s="79"/>
      <c r="AI11" s="79">
        <v>17</v>
      </c>
      <c r="AJ11" s="79">
        <v>17</v>
      </c>
      <c r="AK11" s="80">
        <f t="shared" ref="AK11:AK18" si="0">AI11*75</f>
        <v>1275</v>
      </c>
      <c r="AL11" s="80">
        <f t="shared" ref="AL11:AL18" si="1">AI11*13.5+AJ11*18</f>
        <v>535.5</v>
      </c>
      <c r="AM11" s="80">
        <v>0</v>
      </c>
      <c r="AN11" s="80">
        <v>535.5</v>
      </c>
      <c r="AO11" s="80">
        <f t="shared" ref="AO11:AO18" si="2">AM11-AL11+AN11</f>
        <v>0</v>
      </c>
    </row>
    <row r="12" spans="1:41" ht="15.75" x14ac:dyDescent="0.25">
      <c r="A12" s="76">
        <f>A11+1</f>
        <v>3</v>
      </c>
      <c r="B12" s="77" t="s">
        <v>24</v>
      </c>
      <c r="C12" s="78"/>
      <c r="D12" s="79"/>
      <c r="E12" s="79"/>
      <c r="F12" s="79" t="s">
        <v>13</v>
      </c>
      <c r="G12" s="79" t="s">
        <v>13</v>
      </c>
      <c r="H12" s="79" t="s">
        <v>13</v>
      </c>
      <c r="I12" s="79">
        <v>1</v>
      </c>
      <c r="J12" s="79">
        <v>1</v>
      </c>
      <c r="K12" s="79">
        <v>1</v>
      </c>
      <c r="L12" s="79" t="s">
        <v>14</v>
      </c>
      <c r="M12" s="79" t="s">
        <v>13</v>
      </c>
      <c r="N12" s="79" t="s">
        <v>13</v>
      </c>
      <c r="O12" s="79">
        <v>0</v>
      </c>
      <c r="P12" s="79">
        <v>1</v>
      </c>
      <c r="Q12" s="79">
        <v>1</v>
      </c>
      <c r="R12" s="79">
        <v>1</v>
      </c>
      <c r="S12" s="79">
        <v>1</v>
      </c>
      <c r="T12" s="79" t="s">
        <v>13</v>
      </c>
      <c r="U12" s="79" t="s">
        <v>13</v>
      </c>
      <c r="V12" s="79">
        <v>1</v>
      </c>
      <c r="W12" s="79">
        <v>1</v>
      </c>
      <c r="X12" s="79">
        <v>1</v>
      </c>
      <c r="Y12" s="79">
        <v>1</v>
      </c>
      <c r="Z12" s="79">
        <v>1</v>
      </c>
      <c r="AA12" s="79" t="s">
        <v>13</v>
      </c>
      <c r="AB12" s="79" t="s">
        <v>13</v>
      </c>
      <c r="AC12" s="79">
        <v>0</v>
      </c>
      <c r="AD12" s="79">
        <v>1</v>
      </c>
      <c r="AE12" s="79">
        <v>1</v>
      </c>
      <c r="AF12" s="79">
        <v>1</v>
      </c>
      <c r="AG12" s="79">
        <v>1</v>
      </c>
      <c r="AH12" s="79"/>
      <c r="AI12" s="79">
        <v>16</v>
      </c>
      <c r="AJ12" s="79">
        <v>16</v>
      </c>
      <c r="AK12" s="80">
        <f t="shared" si="0"/>
        <v>1200</v>
      </c>
      <c r="AL12" s="80">
        <f t="shared" si="1"/>
        <v>504</v>
      </c>
      <c r="AM12" s="81">
        <v>0</v>
      </c>
      <c r="AN12" s="82">
        <v>504</v>
      </c>
      <c r="AO12" s="80">
        <f t="shared" si="2"/>
        <v>0</v>
      </c>
    </row>
    <row r="13" spans="1:41" ht="15.75" x14ac:dyDescent="0.25">
      <c r="A13" s="76">
        <f>A12+1</f>
        <v>4</v>
      </c>
      <c r="B13" s="77" t="s">
        <v>25</v>
      </c>
      <c r="C13" s="78"/>
      <c r="D13" s="79"/>
      <c r="E13" s="79"/>
      <c r="F13" s="79" t="s">
        <v>13</v>
      </c>
      <c r="G13" s="79" t="s">
        <v>13</v>
      </c>
      <c r="H13" s="79" t="s">
        <v>13</v>
      </c>
      <c r="I13" s="79">
        <v>1</v>
      </c>
      <c r="J13" s="79" t="s">
        <v>14</v>
      </c>
      <c r="K13" s="79" t="s">
        <v>14</v>
      </c>
      <c r="L13" s="79" t="s">
        <v>14</v>
      </c>
      <c r="M13" s="79" t="s">
        <v>13</v>
      </c>
      <c r="N13" s="79" t="s">
        <v>13</v>
      </c>
      <c r="O13" s="79">
        <v>0</v>
      </c>
      <c r="P13" s="79">
        <v>1</v>
      </c>
      <c r="Q13" s="79">
        <v>1</v>
      </c>
      <c r="R13" s="79">
        <v>1</v>
      </c>
      <c r="S13" s="79">
        <v>1</v>
      </c>
      <c r="T13" s="79" t="s">
        <v>13</v>
      </c>
      <c r="U13" s="79" t="s">
        <v>13</v>
      </c>
      <c r="V13" s="79">
        <v>1</v>
      </c>
      <c r="W13" s="79">
        <v>1</v>
      </c>
      <c r="X13" s="79">
        <v>1</v>
      </c>
      <c r="Y13" s="79">
        <v>1</v>
      </c>
      <c r="Z13" s="79">
        <v>1</v>
      </c>
      <c r="AA13" s="79" t="s">
        <v>13</v>
      </c>
      <c r="AB13" s="79" t="s">
        <v>13</v>
      </c>
      <c r="AC13" s="79">
        <v>0</v>
      </c>
      <c r="AD13" s="79">
        <v>1</v>
      </c>
      <c r="AE13" s="79">
        <v>1</v>
      </c>
      <c r="AF13" s="79">
        <v>1</v>
      </c>
      <c r="AG13" s="79" t="s">
        <v>14</v>
      </c>
      <c r="AH13" s="79"/>
      <c r="AI13" s="79">
        <v>13</v>
      </c>
      <c r="AJ13" s="79">
        <v>13</v>
      </c>
      <c r="AK13" s="80">
        <f t="shared" si="0"/>
        <v>975</v>
      </c>
      <c r="AL13" s="80">
        <f t="shared" si="1"/>
        <v>409.5</v>
      </c>
      <c r="AM13" s="80">
        <v>0</v>
      </c>
      <c r="AN13" s="83">
        <v>409.5</v>
      </c>
      <c r="AO13" s="80">
        <f t="shared" si="2"/>
        <v>0</v>
      </c>
    </row>
    <row r="14" spans="1:41" ht="15.75" x14ac:dyDescent="0.25">
      <c r="A14" s="76">
        <v>5</v>
      </c>
      <c r="B14" s="84" t="s">
        <v>27</v>
      </c>
      <c r="C14" s="78"/>
      <c r="D14" s="79"/>
      <c r="E14" s="79"/>
      <c r="F14" s="79" t="s">
        <v>13</v>
      </c>
      <c r="G14" s="79" t="s">
        <v>13</v>
      </c>
      <c r="H14" s="79" t="s">
        <v>13</v>
      </c>
      <c r="I14" s="79">
        <v>1</v>
      </c>
      <c r="J14" s="79">
        <v>1</v>
      </c>
      <c r="K14" s="79">
        <v>1</v>
      </c>
      <c r="L14" s="79">
        <v>1</v>
      </c>
      <c r="M14" s="79" t="s">
        <v>13</v>
      </c>
      <c r="N14" s="79" t="s">
        <v>13</v>
      </c>
      <c r="O14" s="79">
        <v>0</v>
      </c>
      <c r="P14" s="79">
        <v>1</v>
      </c>
      <c r="Q14" s="79">
        <v>1</v>
      </c>
      <c r="R14" s="79">
        <v>1</v>
      </c>
      <c r="S14" s="79">
        <v>1</v>
      </c>
      <c r="T14" s="79" t="s">
        <v>13</v>
      </c>
      <c r="U14" s="79" t="s">
        <v>13</v>
      </c>
      <c r="V14" s="79">
        <v>1</v>
      </c>
      <c r="W14" s="79">
        <v>1</v>
      </c>
      <c r="X14" s="79">
        <v>1</v>
      </c>
      <c r="Y14" s="79">
        <v>1</v>
      </c>
      <c r="Z14" s="79">
        <v>1</v>
      </c>
      <c r="AA14" s="79" t="s">
        <v>13</v>
      </c>
      <c r="AB14" s="79" t="s">
        <v>13</v>
      </c>
      <c r="AC14" s="79">
        <v>0</v>
      </c>
      <c r="AD14" s="79">
        <v>1</v>
      </c>
      <c r="AE14" s="79">
        <v>1</v>
      </c>
      <c r="AF14" s="79">
        <v>1</v>
      </c>
      <c r="AG14" s="79" t="s">
        <v>14</v>
      </c>
      <c r="AH14" s="79"/>
      <c r="AI14" s="79">
        <v>16</v>
      </c>
      <c r="AJ14" s="79">
        <v>0</v>
      </c>
      <c r="AK14" s="80">
        <f t="shared" si="0"/>
        <v>1200</v>
      </c>
      <c r="AL14" s="80">
        <f t="shared" si="1"/>
        <v>216</v>
      </c>
      <c r="AM14" s="80">
        <v>0</v>
      </c>
      <c r="AN14" s="80">
        <v>216</v>
      </c>
      <c r="AO14" s="80">
        <f t="shared" si="2"/>
        <v>0</v>
      </c>
    </row>
    <row r="15" spans="1:41" ht="15.75" x14ac:dyDescent="0.25">
      <c r="A15" s="76">
        <f>A14+1</f>
        <v>6</v>
      </c>
      <c r="B15" s="85" t="s">
        <v>28</v>
      </c>
      <c r="C15" s="86"/>
      <c r="D15" s="79"/>
      <c r="E15" s="79"/>
      <c r="F15" s="79" t="s">
        <v>13</v>
      </c>
      <c r="G15" s="79" t="s">
        <v>13</v>
      </c>
      <c r="H15" s="79" t="s">
        <v>13</v>
      </c>
      <c r="I15" s="79">
        <v>1</v>
      </c>
      <c r="J15" s="79">
        <v>1</v>
      </c>
      <c r="K15" s="79">
        <v>1</v>
      </c>
      <c r="L15" s="79">
        <v>1</v>
      </c>
      <c r="M15" s="79" t="s">
        <v>13</v>
      </c>
      <c r="N15" s="79" t="s">
        <v>13</v>
      </c>
      <c r="O15" s="79">
        <v>0</v>
      </c>
      <c r="P15" s="79">
        <v>1</v>
      </c>
      <c r="Q15" s="79">
        <v>1</v>
      </c>
      <c r="R15" s="79">
        <v>1</v>
      </c>
      <c r="S15" s="79">
        <v>1</v>
      </c>
      <c r="T15" s="79" t="s">
        <v>13</v>
      </c>
      <c r="U15" s="79" t="s">
        <v>13</v>
      </c>
      <c r="V15" s="79">
        <v>1</v>
      </c>
      <c r="W15" s="79">
        <v>1</v>
      </c>
      <c r="X15" s="79">
        <v>1</v>
      </c>
      <c r="Y15" s="79">
        <v>1</v>
      </c>
      <c r="Z15" s="79">
        <v>1</v>
      </c>
      <c r="AA15" s="79" t="s">
        <v>13</v>
      </c>
      <c r="AB15" s="79" t="s">
        <v>13</v>
      </c>
      <c r="AC15" s="79">
        <v>0</v>
      </c>
      <c r="AD15" s="79">
        <v>1</v>
      </c>
      <c r="AE15" s="79">
        <v>1</v>
      </c>
      <c r="AF15" s="79">
        <v>1</v>
      </c>
      <c r="AG15" s="79" t="s">
        <v>14</v>
      </c>
      <c r="AH15" s="79"/>
      <c r="AI15" s="79">
        <v>16</v>
      </c>
      <c r="AJ15" s="79">
        <v>0</v>
      </c>
      <c r="AK15" s="80">
        <f t="shared" si="0"/>
        <v>1200</v>
      </c>
      <c r="AL15" s="80">
        <f t="shared" si="1"/>
        <v>216</v>
      </c>
      <c r="AM15" s="80">
        <v>0</v>
      </c>
      <c r="AN15" s="80">
        <v>216</v>
      </c>
      <c r="AO15" s="80">
        <f t="shared" si="2"/>
        <v>0</v>
      </c>
    </row>
    <row r="16" spans="1:41" ht="15.75" x14ac:dyDescent="0.25">
      <c r="A16" s="76">
        <v>7</v>
      </c>
      <c r="B16" s="85" t="s">
        <v>29</v>
      </c>
      <c r="C16" s="86"/>
      <c r="D16" s="79"/>
      <c r="E16" s="79"/>
      <c r="F16" s="79" t="s">
        <v>13</v>
      </c>
      <c r="G16" s="79" t="s">
        <v>13</v>
      </c>
      <c r="H16" s="79" t="s">
        <v>13</v>
      </c>
      <c r="I16" s="79">
        <v>1</v>
      </c>
      <c r="J16" s="79">
        <v>1</v>
      </c>
      <c r="K16" s="79">
        <v>1</v>
      </c>
      <c r="L16" s="79">
        <v>1</v>
      </c>
      <c r="M16" s="79" t="s">
        <v>13</v>
      </c>
      <c r="N16" s="79" t="s">
        <v>13</v>
      </c>
      <c r="O16" s="79">
        <v>0</v>
      </c>
      <c r="P16" s="79">
        <v>1</v>
      </c>
      <c r="Q16" s="79">
        <v>1</v>
      </c>
      <c r="R16" s="79">
        <v>1</v>
      </c>
      <c r="S16" s="79" t="s">
        <v>14</v>
      </c>
      <c r="T16" s="79" t="s">
        <v>13</v>
      </c>
      <c r="U16" s="79" t="s">
        <v>13</v>
      </c>
      <c r="V16" s="79">
        <v>1</v>
      </c>
      <c r="W16" s="79">
        <v>1</v>
      </c>
      <c r="X16" s="79">
        <v>1</v>
      </c>
      <c r="Y16" s="79">
        <v>1</v>
      </c>
      <c r="Z16" s="79">
        <v>1</v>
      </c>
      <c r="AA16" s="79" t="s">
        <v>13</v>
      </c>
      <c r="AB16" s="79" t="s">
        <v>13</v>
      </c>
      <c r="AC16" s="79">
        <v>0</v>
      </c>
      <c r="AD16" s="79">
        <v>1</v>
      </c>
      <c r="AE16" s="79">
        <v>1</v>
      </c>
      <c r="AF16" s="79">
        <v>1</v>
      </c>
      <c r="AG16" s="79">
        <v>1</v>
      </c>
      <c r="AH16" s="79"/>
      <c r="AI16" s="79">
        <v>16</v>
      </c>
      <c r="AJ16" s="79">
        <v>16</v>
      </c>
      <c r="AK16" s="80">
        <f t="shared" si="0"/>
        <v>1200</v>
      </c>
      <c r="AL16" s="80">
        <f t="shared" si="1"/>
        <v>504</v>
      </c>
      <c r="AM16" s="80">
        <v>0</v>
      </c>
      <c r="AN16" s="80">
        <v>504</v>
      </c>
      <c r="AO16" s="80">
        <f t="shared" si="2"/>
        <v>0</v>
      </c>
    </row>
    <row r="17" spans="1:41" ht="15.75" x14ac:dyDescent="0.25">
      <c r="A17" s="76">
        <v>8</v>
      </c>
      <c r="B17" s="77" t="s">
        <v>30</v>
      </c>
      <c r="C17" s="78"/>
      <c r="D17" s="79"/>
      <c r="E17" s="79"/>
      <c r="F17" s="79" t="s">
        <v>13</v>
      </c>
      <c r="G17" s="79" t="s">
        <v>13</v>
      </c>
      <c r="H17" s="79" t="s">
        <v>13</v>
      </c>
      <c r="I17" s="79">
        <v>1</v>
      </c>
      <c r="J17" s="79">
        <v>1</v>
      </c>
      <c r="K17" s="79">
        <v>1</v>
      </c>
      <c r="L17" s="79">
        <v>1</v>
      </c>
      <c r="M17" s="79" t="s">
        <v>13</v>
      </c>
      <c r="N17" s="79" t="s">
        <v>13</v>
      </c>
      <c r="O17" s="79">
        <v>0</v>
      </c>
      <c r="P17" s="79">
        <v>1</v>
      </c>
      <c r="Q17" s="79">
        <v>1</v>
      </c>
      <c r="R17" s="79">
        <v>1</v>
      </c>
      <c r="S17" s="79">
        <v>1</v>
      </c>
      <c r="T17" s="79" t="s">
        <v>13</v>
      </c>
      <c r="U17" s="79" t="s">
        <v>13</v>
      </c>
      <c r="V17" s="79">
        <v>1</v>
      </c>
      <c r="W17" s="79">
        <v>1</v>
      </c>
      <c r="X17" s="79">
        <v>1</v>
      </c>
      <c r="Y17" s="79">
        <v>1</v>
      </c>
      <c r="Z17" s="79">
        <v>1</v>
      </c>
      <c r="AA17" s="79" t="s">
        <v>13</v>
      </c>
      <c r="AB17" s="79" t="s">
        <v>13</v>
      </c>
      <c r="AC17" s="79">
        <v>0</v>
      </c>
      <c r="AD17" s="79">
        <v>1</v>
      </c>
      <c r="AE17" s="79">
        <v>1</v>
      </c>
      <c r="AF17" s="79">
        <v>1</v>
      </c>
      <c r="AG17" s="79">
        <v>1</v>
      </c>
      <c r="AH17" s="87"/>
      <c r="AI17" s="79">
        <v>17</v>
      </c>
      <c r="AJ17" s="79">
        <v>17</v>
      </c>
      <c r="AK17" s="80">
        <f t="shared" si="0"/>
        <v>1275</v>
      </c>
      <c r="AL17" s="80">
        <f t="shared" si="1"/>
        <v>535.5</v>
      </c>
      <c r="AM17" s="80">
        <v>0</v>
      </c>
      <c r="AN17" s="80">
        <v>535.5</v>
      </c>
      <c r="AO17" s="80">
        <f t="shared" si="2"/>
        <v>0</v>
      </c>
    </row>
    <row r="18" spans="1:41" ht="15.75" x14ac:dyDescent="0.25">
      <c r="A18" s="88">
        <v>9</v>
      </c>
      <c r="B18" s="214" t="s">
        <v>32</v>
      </c>
      <c r="C18" s="214"/>
      <c r="D18" s="79"/>
      <c r="E18" s="79"/>
      <c r="F18" s="79" t="s">
        <v>13</v>
      </c>
      <c r="G18" s="79" t="s">
        <v>13</v>
      </c>
      <c r="H18" s="79" t="s">
        <v>13</v>
      </c>
      <c r="I18" s="79" t="s">
        <v>14</v>
      </c>
      <c r="J18" s="79">
        <v>1</v>
      </c>
      <c r="K18" s="79">
        <v>1</v>
      </c>
      <c r="L18" s="79">
        <v>1</v>
      </c>
      <c r="M18" s="79" t="s">
        <v>13</v>
      </c>
      <c r="N18" s="79" t="s">
        <v>13</v>
      </c>
      <c r="O18" s="79">
        <v>0</v>
      </c>
      <c r="P18" s="79">
        <v>1</v>
      </c>
      <c r="Q18" s="79">
        <v>1</v>
      </c>
      <c r="R18" s="79">
        <v>1</v>
      </c>
      <c r="S18" s="79" t="s">
        <v>14</v>
      </c>
      <c r="T18" s="79" t="s">
        <v>13</v>
      </c>
      <c r="U18" s="79" t="s">
        <v>13</v>
      </c>
      <c r="V18" s="79">
        <v>1</v>
      </c>
      <c r="W18" s="79">
        <v>1</v>
      </c>
      <c r="X18" s="79">
        <v>1</v>
      </c>
      <c r="Y18" s="79">
        <v>1</v>
      </c>
      <c r="Z18" s="79">
        <v>1</v>
      </c>
      <c r="AA18" s="79" t="s">
        <v>13</v>
      </c>
      <c r="AB18" s="79" t="s">
        <v>13</v>
      </c>
      <c r="AC18" s="79">
        <v>0</v>
      </c>
      <c r="AD18" s="79" t="s">
        <v>14</v>
      </c>
      <c r="AE18" s="79">
        <v>1</v>
      </c>
      <c r="AF18" s="79">
        <v>1</v>
      </c>
      <c r="AG18" s="79">
        <v>1</v>
      </c>
      <c r="AH18" s="79"/>
      <c r="AI18" s="79">
        <v>14</v>
      </c>
      <c r="AJ18" s="87">
        <v>14</v>
      </c>
      <c r="AK18" s="80">
        <f t="shared" si="0"/>
        <v>1050</v>
      </c>
      <c r="AL18" s="80">
        <f t="shared" si="1"/>
        <v>441</v>
      </c>
      <c r="AM18" s="80">
        <v>0</v>
      </c>
      <c r="AN18" s="89">
        <v>441</v>
      </c>
      <c r="AO18" s="80">
        <f t="shared" si="2"/>
        <v>0</v>
      </c>
    </row>
    <row r="19" spans="1:41" ht="16.5" thickBot="1" x14ac:dyDescent="0.3">
      <c r="A19" s="76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79"/>
      <c r="AK19" s="80"/>
      <c r="AL19" s="80"/>
      <c r="AM19" s="80"/>
      <c r="AN19" s="89"/>
      <c r="AO19" s="80"/>
    </row>
    <row r="20" spans="1:41" ht="16.5" thickBot="1" x14ac:dyDescent="0.3">
      <c r="A20" s="91"/>
      <c r="B20" s="215" t="s">
        <v>15</v>
      </c>
      <c r="C20" s="216"/>
      <c r="D20" s="92"/>
      <c r="E20" s="92"/>
      <c r="F20" s="92"/>
      <c r="G20" s="92"/>
      <c r="H20" s="92"/>
      <c r="I20" s="92">
        <v>8</v>
      </c>
      <c r="J20" s="93">
        <v>8</v>
      </c>
      <c r="K20" s="93">
        <v>8</v>
      </c>
      <c r="L20" s="93">
        <v>7</v>
      </c>
      <c r="M20" s="93"/>
      <c r="N20" s="93"/>
      <c r="O20" s="93"/>
      <c r="P20" s="93">
        <v>9</v>
      </c>
      <c r="Q20" s="93">
        <v>9</v>
      </c>
      <c r="R20" s="93">
        <v>9</v>
      </c>
      <c r="S20" s="93">
        <v>7</v>
      </c>
      <c r="T20" s="93"/>
      <c r="U20" s="93"/>
      <c r="V20" s="93">
        <v>9</v>
      </c>
      <c r="W20" s="93">
        <v>9</v>
      </c>
      <c r="X20" s="93">
        <v>9</v>
      </c>
      <c r="Y20" s="93">
        <v>9</v>
      </c>
      <c r="Z20" s="93">
        <v>9</v>
      </c>
      <c r="AA20" s="93"/>
      <c r="AB20" s="93"/>
      <c r="AC20" s="93"/>
      <c r="AD20" s="93">
        <v>8</v>
      </c>
      <c r="AE20" s="93">
        <v>9</v>
      </c>
      <c r="AF20" s="93">
        <v>9</v>
      </c>
      <c r="AG20" s="93">
        <v>6</v>
      </c>
      <c r="AH20" s="93"/>
      <c r="AI20" s="93">
        <f>SUM(AI10:AI18)</f>
        <v>142</v>
      </c>
      <c r="AJ20" s="93">
        <f t="shared" ref="AJ20:AO20" si="3">SUM(AJ10:AJ19)</f>
        <v>93</v>
      </c>
      <c r="AK20" s="94">
        <f t="shared" si="3"/>
        <v>10650</v>
      </c>
      <c r="AL20" s="94">
        <f t="shared" si="3"/>
        <v>3591</v>
      </c>
      <c r="AM20" s="94">
        <f t="shared" si="3"/>
        <v>0</v>
      </c>
      <c r="AN20" s="94">
        <f t="shared" si="3"/>
        <v>3591</v>
      </c>
      <c r="AO20" s="94">
        <f t="shared" si="3"/>
        <v>0</v>
      </c>
    </row>
    <row r="21" spans="1:41" ht="15.75" x14ac:dyDescent="0.25">
      <c r="A21" s="95"/>
      <c r="B21" s="217" t="s">
        <v>16</v>
      </c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8"/>
    </row>
    <row r="22" spans="1:41" ht="15.75" x14ac:dyDescent="0.25">
      <c r="A22" s="76">
        <v>1</v>
      </c>
      <c r="B22" s="219" t="s">
        <v>34</v>
      </c>
      <c r="C22" s="220"/>
      <c r="D22" s="79"/>
      <c r="E22" s="79"/>
      <c r="F22" s="79" t="s">
        <v>13</v>
      </c>
      <c r="G22" s="79" t="s">
        <v>13</v>
      </c>
      <c r="H22" s="79" t="s">
        <v>13</v>
      </c>
      <c r="I22" s="79">
        <v>1</v>
      </c>
      <c r="J22" s="79">
        <v>1</v>
      </c>
      <c r="K22" s="79">
        <v>1</v>
      </c>
      <c r="L22" s="79">
        <v>1</v>
      </c>
      <c r="M22" s="79" t="s">
        <v>13</v>
      </c>
      <c r="N22" s="79" t="s">
        <v>13</v>
      </c>
      <c r="O22" s="79">
        <v>0</v>
      </c>
      <c r="P22" s="79">
        <v>1</v>
      </c>
      <c r="Q22" s="79">
        <v>1</v>
      </c>
      <c r="R22" s="79">
        <v>1</v>
      </c>
      <c r="S22" s="79">
        <v>1</v>
      </c>
      <c r="T22" s="79" t="s">
        <v>13</v>
      </c>
      <c r="U22" s="79" t="s">
        <v>13</v>
      </c>
      <c r="V22" s="79">
        <v>1</v>
      </c>
      <c r="W22" s="79">
        <v>1</v>
      </c>
      <c r="X22" s="79">
        <v>1</v>
      </c>
      <c r="Y22" s="79">
        <v>1</v>
      </c>
      <c r="Z22" s="79">
        <v>1</v>
      </c>
      <c r="AA22" s="79" t="s">
        <v>13</v>
      </c>
      <c r="AB22" s="79" t="s">
        <v>13</v>
      </c>
      <c r="AC22" s="79">
        <v>0</v>
      </c>
      <c r="AD22" s="79">
        <v>1</v>
      </c>
      <c r="AE22" s="79">
        <v>1</v>
      </c>
      <c r="AF22" s="79">
        <v>1</v>
      </c>
      <c r="AG22" s="79">
        <v>1</v>
      </c>
      <c r="AH22" s="79"/>
      <c r="AI22" s="79">
        <v>17</v>
      </c>
      <c r="AJ22" s="79">
        <v>17</v>
      </c>
      <c r="AK22" s="80">
        <f>AI22*75</f>
        <v>1275</v>
      </c>
      <c r="AL22" s="80">
        <f>AI22*44.6+AJ22*18</f>
        <v>1064.2</v>
      </c>
      <c r="AM22" s="80">
        <v>0</v>
      </c>
      <c r="AN22" s="80">
        <v>1064.2</v>
      </c>
      <c r="AO22" s="80">
        <f t="shared" ref="AO22:AO27" si="4">AM22-AL22+AN22</f>
        <v>0</v>
      </c>
    </row>
    <row r="23" spans="1:41" ht="15.75" x14ac:dyDescent="0.25">
      <c r="A23" s="76">
        <v>2</v>
      </c>
      <c r="B23" s="221" t="s">
        <v>35</v>
      </c>
      <c r="C23" s="222"/>
      <c r="D23" s="79"/>
      <c r="E23" s="79"/>
      <c r="F23" s="79" t="s">
        <v>13</v>
      </c>
      <c r="G23" s="79" t="s">
        <v>13</v>
      </c>
      <c r="H23" s="79" t="s">
        <v>13</v>
      </c>
      <c r="I23" s="79">
        <v>1</v>
      </c>
      <c r="J23" s="79">
        <v>1</v>
      </c>
      <c r="K23" s="79">
        <v>1</v>
      </c>
      <c r="L23" s="79">
        <v>1</v>
      </c>
      <c r="M23" s="79" t="s">
        <v>13</v>
      </c>
      <c r="N23" s="79" t="s">
        <v>13</v>
      </c>
      <c r="O23" s="79">
        <v>0</v>
      </c>
      <c r="P23" s="79">
        <v>1</v>
      </c>
      <c r="Q23" s="79">
        <v>1</v>
      </c>
      <c r="R23" s="79">
        <v>1</v>
      </c>
      <c r="S23" s="79">
        <v>1</v>
      </c>
      <c r="T23" s="79" t="s">
        <v>13</v>
      </c>
      <c r="U23" s="79" t="s">
        <v>13</v>
      </c>
      <c r="V23" s="79">
        <v>1</v>
      </c>
      <c r="W23" s="79">
        <v>1</v>
      </c>
      <c r="X23" s="79">
        <v>1</v>
      </c>
      <c r="Y23" s="79">
        <v>1</v>
      </c>
      <c r="Z23" s="79">
        <v>1</v>
      </c>
      <c r="AA23" s="79" t="s">
        <v>13</v>
      </c>
      <c r="AB23" s="79" t="s">
        <v>13</v>
      </c>
      <c r="AC23" s="79">
        <v>0</v>
      </c>
      <c r="AD23" s="79">
        <v>1</v>
      </c>
      <c r="AE23" s="79">
        <v>1</v>
      </c>
      <c r="AF23" s="79">
        <v>1</v>
      </c>
      <c r="AG23" s="79">
        <v>1</v>
      </c>
      <c r="AH23" s="79"/>
      <c r="AI23" s="79">
        <v>17</v>
      </c>
      <c r="AJ23" s="79">
        <v>17</v>
      </c>
      <c r="AK23" s="80">
        <f t="shared" ref="AK23:AK27" si="5">AI23*75</f>
        <v>1275</v>
      </c>
      <c r="AL23" s="80">
        <f t="shared" ref="AL23:AL27" si="6">AI23*44.6+AJ23*18</f>
        <v>1064.2</v>
      </c>
      <c r="AM23" s="80">
        <v>0</v>
      </c>
      <c r="AN23" s="80">
        <v>1064.2</v>
      </c>
      <c r="AO23" s="80">
        <f t="shared" si="4"/>
        <v>0</v>
      </c>
    </row>
    <row r="24" spans="1:41" ht="16.5" thickBot="1" x14ac:dyDescent="0.3">
      <c r="A24" s="76">
        <v>3</v>
      </c>
      <c r="B24" s="97" t="s">
        <v>36</v>
      </c>
      <c r="C24" s="98"/>
      <c r="D24" s="79"/>
      <c r="E24" s="79"/>
      <c r="F24" s="79" t="s">
        <v>13</v>
      </c>
      <c r="G24" s="79" t="s">
        <v>13</v>
      </c>
      <c r="H24" s="79" t="s">
        <v>13</v>
      </c>
      <c r="I24" s="79">
        <v>1</v>
      </c>
      <c r="J24" s="79">
        <v>1</v>
      </c>
      <c r="K24" s="79">
        <v>1</v>
      </c>
      <c r="L24" s="79">
        <v>1</v>
      </c>
      <c r="M24" s="79" t="s">
        <v>13</v>
      </c>
      <c r="N24" s="79" t="s">
        <v>13</v>
      </c>
      <c r="O24" s="79">
        <v>0</v>
      </c>
      <c r="P24" s="79">
        <v>1</v>
      </c>
      <c r="Q24" s="79">
        <v>1</v>
      </c>
      <c r="R24" s="79">
        <v>1</v>
      </c>
      <c r="S24" s="79">
        <v>1</v>
      </c>
      <c r="T24" s="79" t="s">
        <v>13</v>
      </c>
      <c r="U24" s="79" t="s">
        <v>13</v>
      </c>
      <c r="V24" s="79">
        <v>1</v>
      </c>
      <c r="W24" s="79">
        <v>1</v>
      </c>
      <c r="X24" s="79">
        <v>1</v>
      </c>
      <c r="Y24" s="79">
        <v>1</v>
      </c>
      <c r="Z24" s="79">
        <v>1</v>
      </c>
      <c r="AA24" s="79" t="s">
        <v>13</v>
      </c>
      <c r="AB24" s="79" t="s">
        <v>13</v>
      </c>
      <c r="AC24" s="79">
        <v>0</v>
      </c>
      <c r="AD24" s="79">
        <v>1</v>
      </c>
      <c r="AE24" s="79">
        <v>1</v>
      </c>
      <c r="AF24" s="79">
        <v>1</v>
      </c>
      <c r="AG24" s="79">
        <v>1</v>
      </c>
      <c r="AH24" s="79"/>
      <c r="AI24" s="79">
        <v>17</v>
      </c>
      <c r="AJ24" s="79">
        <v>17</v>
      </c>
      <c r="AK24" s="80">
        <f t="shared" si="5"/>
        <v>1275</v>
      </c>
      <c r="AL24" s="80">
        <f t="shared" si="6"/>
        <v>1064.2</v>
      </c>
      <c r="AM24" s="80">
        <v>0</v>
      </c>
      <c r="AN24" s="80">
        <v>1064.2</v>
      </c>
      <c r="AO24" s="80">
        <f t="shared" si="4"/>
        <v>0</v>
      </c>
    </row>
    <row r="25" spans="1:41" ht="16.5" thickBot="1" x14ac:dyDescent="0.3">
      <c r="A25" s="76">
        <v>4</v>
      </c>
      <c r="B25" s="207" t="s">
        <v>44</v>
      </c>
      <c r="C25" s="208"/>
      <c r="D25" s="79"/>
      <c r="E25" s="79"/>
      <c r="F25" s="79" t="s">
        <v>13</v>
      </c>
      <c r="G25" s="79" t="s">
        <v>13</v>
      </c>
      <c r="H25" s="79" t="s">
        <v>13</v>
      </c>
      <c r="I25" s="79">
        <v>1</v>
      </c>
      <c r="J25" s="79">
        <v>1</v>
      </c>
      <c r="K25" s="79">
        <v>1</v>
      </c>
      <c r="L25" s="79">
        <v>1</v>
      </c>
      <c r="M25" s="79" t="s">
        <v>13</v>
      </c>
      <c r="N25" s="79" t="s">
        <v>13</v>
      </c>
      <c r="O25" s="79">
        <v>0</v>
      </c>
      <c r="P25" s="79">
        <v>1</v>
      </c>
      <c r="Q25" s="79">
        <v>1</v>
      </c>
      <c r="R25" s="79">
        <v>1</v>
      </c>
      <c r="S25" s="79">
        <v>1</v>
      </c>
      <c r="T25" s="79" t="s">
        <v>13</v>
      </c>
      <c r="U25" s="79" t="s">
        <v>13</v>
      </c>
      <c r="V25" s="79">
        <v>1</v>
      </c>
      <c r="W25" s="79">
        <v>1</v>
      </c>
      <c r="X25" s="79">
        <v>1</v>
      </c>
      <c r="Y25" s="79">
        <v>1</v>
      </c>
      <c r="Z25" s="79">
        <v>1</v>
      </c>
      <c r="AA25" s="79" t="s">
        <v>13</v>
      </c>
      <c r="AB25" s="79" t="s">
        <v>13</v>
      </c>
      <c r="AC25" s="79">
        <v>0</v>
      </c>
      <c r="AD25" s="79">
        <v>1</v>
      </c>
      <c r="AE25" s="79">
        <v>1</v>
      </c>
      <c r="AF25" s="79">
        <v>1</v>
      </c>
      <c r="AG25" s="79">
        <v>1</v>
      </c>
      <c r="AH25" s="79"/>
      <c r="AI25" s="79">
        <v>17</v>
      </c>
      <c r="AJ25" s="79">
        <v>17</v>
      </c>
      <c r="AK25" s="80">
        <f t="shared" si="5"/>
        <v>1275</v>
      </c>
      <c r="AL25" s="80">
        <f t="shared" si="6"/>
        <v>1064.2</v>
      </c>
      <c r="AM25" s="80">
        <v>-44.6</v>
      </c>
      <c r="AN25" s="80">
        <v>1108.8</v>
      </c>
      <c r="AO25" s="80">
        <f t="shared" si="4"/>
        <v>0</v>
      </c>
    </row>
    <row r="26" spans="1:41" ht="16.5" thickBot="1" x14ac:dyDescent="0.3">
      <c r="A26" s="91">
        <v>5</v>
      </c>
      <c r="B26" s="99" t="s">
        <v>38</v>
      </c>
      <c r="C26" s="98"/>
      <c r="D26" s="79"/>
      <c r="E26" s="79"/>
      <c r="F26" s="79" t="s">
        <v>13</v>
      </c>
      <c r="G26" s="79" t="s">
        <v>13</v>
      </c>
      <c r="H26" s="79" t="s">
        <v>13</v>
      </c>
      <c r="I26" s="79">
        <v>1</v>
      </c>
      <c r="J26" s="79">
        <v>1</v>
      </c>
      <c r="K26" s="79">
        <v>1</v>
      </c>
      <c r="L26" s="79">
        <v>1</v>
      </c>
      <c r="M26" s="79" t="s">
        <v>13</v>
      </c>
      <c r="N26" s="79" t="s">
        <v>13</v>
      </c>
      <c r="O26" s="79">
        <v>0</v>
      </c>
      <c r="P26" s="79">
        <v>1</v>
      </c>
      <c r="Q26" s="79">
        <v>1</v>
      </c>
      <c r="R26" s="79">
        <v>1</v>
      </c>
      <c r="S26" s="79">
        <v>1</v>
      </c>
      <c r="T26" s="79" t="s">
        <v>13</v>
      </c>
      <c r="U26" s="79" t="s">
        <v>13</v>
      </c>
      <c r="V26" s="79">
        <v>1</v>
      </c>
      <c r="W26" s="79">
        <v>1</v>
      </c>
      <c r="X26" s="79">
        <v>1</v>
      </c>
      <c r="Y26" s="79">
        <v>1</v>
      </c>
      <c r="Z26" s="79">
        <v>1</v>
      </c>
      <c r="AA26" s="79" t="s">
        <v>13</v>
      </c>
      <c r="AB26" s="79" t="s">
        <v>13</v>
      </c>
      <c r="AC26" s="79">
        <v>0</v>
      </c>
      <c r="AD26" s="79">
        <v>1</v>
      </c>
      <c r="AE26" s="79">
        <v>1</v>
      </c>
      <c r="AF26" s="79">
        <v>1</v>
      </c>
      <c r="AG26" s="79">
        <v>1</v>
      </c>
      <c r="AH26" s="79"/>
      <c r="AI26" s="79">
        <v>17</v>
      </c>
      <c r="AJ26" s="79">
        <v>0</v>
      </c>
      <c r="AK26" s="80">
        <f t="shared" si="5"/>
        <v>1275</v>
      </c>
      <c r="AL26" s="80">
        <f t="shared" si="6"/>
        <v>758.2</v>
      </c>
      <c r="AM26" s="80">
        <v>0</v>
      </c>
      <c r="AN26" s="80">
        <v>758.2</v>
      </c>
      <c r="AO26" s="80">
        <f t="shared" si="4"/>
        <v>0</v>
      </c>
    </row>
    <row r="27" spans="1:41" ht="16.5" thickBot="1" x14ac:dyDescent="0.3">
      <c r="A27" s="100">
        <v>6</v>
      </c>
      <c r="B27" s="101" t="s">
        <v>39</v>
      </c>
      <c r="C27" s="101"/>
      <c r="D27" s="79"/>
      <c r="E27" s="79"/>
      <c r="F27" s="79" t="s">
        <v>13</v>
      </c>
      <c r="G27" s="79" t="s">
        <v>13</v>
      </c>
      <c r="H27" s="79" t="s">
        <v>13</v>
      </c>
      <c r="I27" s="79">
        <v>1</v>
      </c>
      <c r="J27" s="79">
        <v>1</v>
      </c>
      <c r="K27" s="79">
        <v>1</v>
      </c>
      <c r="L27" s="79">
        <v>1</v>
      </c>
      <c r="M27" s="79" t="s">
        <v>13</v>
      </c>
      <c r="N27" s="79" t="s">
        <v>13</v>
      </c>
      <c r="O27" s="79">
        <v>0</v>
      </c>
      <c r="P27" s="79">
        <v>1</v>
      </c>
      <c r="Q27" s="79">
        <v>1</v>
      </c>
      <c r="R27" s="79">
        <v>1</v>
      </c>
      <c r="S27" s="79">
        <v>1</v>
      </c>
      <c r="T27" s="79" t="s">
        <v>13</v>
      </c>
      <c r="U27" s="79" t="s">
        <v>13</v>
      </c>
      <c r="V27" s="79">
        <v>1</v>
      </c>
      <c r="W27" s="79">
        <v>1</v>
      </c>
      <c r="X27" s="79">
        <v>1</v>
      </c>
      <c r="Y27" s="79">
        <v>1</v>
      </c>
      <c r="Z27" s="79">
        <v>1</v>
      </c>
      <c r="AA27" s="79" t="s">
        <v>13</v>
      </c>
      <c r="AB27" s="79" t="s">
        <v>13</v>
      </c>
      <c r="AC27" s="79">
        <v>0</v>
      </c>
      <c r="AD27" s="79">
        <v>1</v>
      </c>
      <c r="AE27" s="79">
        <v>1</v>
      </c>
      <c r="AF27" s="79">
        <v>1</v>
      </c>
      <c r="AG27" s="79">
        <v>1</v>
      </c>
      <c r="AH27" s="88"/>
      <c r="AI27" s="79">
        <v>17</v>
      </c>
      <c r="AJ27" s="87">
        <v>17</v>
      </c>
      <c r="AK27" s="80">
        <f t="shared" si="5"/>
        <v>1275</v>
      </c>
      <c r="AL27" s="80">
        <f t="shared" si="6"/>
        <v>1064.2</v>
      </c>
      <c r="AM27" s="102">
        <v>0</v>
      </c>
      <c r="AN27" s="103">
        <v>1064.2</v>
      </c>
      <c r="AO27" s="80">
        <f t="shared" si="4"/>
        <v>0</v>
      </c>
    </row>
    <row r="28" spans="1:41" ht="16.5" thickBot="1" x14ac:dyDescent="0.3">
      <c r="A28" s="91"/>
      <c r="B28" s="207" t="s">
        <v>43</v>
      </c>
      <c r="C28" s="208"/>
      <c r="D28" s="93"/>
      <c r="E28" s="93"/>
      <c r="F28" s="93"/>
      <c r="G28" s="93"/>
      <c r="H28" s="93"/>
      <c r="I28" s="93">
        <v>6</v>
      </c>
      <c r="J28" s="93">
        <v>6</v>
      </c>
      <c r="K28" s="93">
        <v>6</v>
      </c>
      <c r="L28" s="93">
        <v>6</v>
      </c>
      <c r="M28" s="93"/>
      <c r="N28" s="93"/>
      <c r="O28" s="93"/>
      <c r="P28" s="93">
        <v>6</v>
      </c>
      <c r="Q28" s="93">
        <v>6</v>
      </c>
      <c r="R28" s="93">
        <v>6</v>
      </c>
      <c r="S28" s="93">
        <v>6</v>
      </c>
      <c r="T28" s="93"/>
      <c r="U28" s="93"/>
      <c r="V28" s="93">
        <v>6</v>
      </c>
      <c r="W28" s="79">
        <v>6</v>
      </c>
      <c r="X28" s="79">
        <v>6</v>
      </c>
      <c r="Y28" s="79">
        <v>6</v>
      </c>
      <c r="Z28" s="79">
        <v>6</v>
      </c>
      <c r="AA28" s="79"/>
      <c r="AB28" s="79"/>
      <c r="AC28" s="79"/>
      <c r="AD28" s="79">
        <v>6</v>
      </c>
      <c r="AE28" s="79">
        <v>6</v>
      </c>
      <c r="AF28" s="93">
        <v>6</v>
      </c>
      <c r="AG28" s="93">
        <v>6</v>
      </c>
      <c r="AH28" s="93"/>
      <c r="AI28" s="104">
        <f>SUM(AI22:AI27)</f>
        <v>102</v>
      </c>
      <c r="AJ28" s="105">
        <f t="shared" ref="AJ28:AO28" si="7">SUM(AJ22:AJ27)</f>
        <v>85</v>
      </c>
      <c r="AK28" s="106">
        <f t="shared" si="7"/>
        <v>7650</v>
      </c>
      <c r="AL28" s="106">
        <f t="shared" si="7"/>
        <v>6079.2</v>
      </c>
      <c r="AM28" s="106">
        <f t="shared" si="7"/>
        <v>-44.6</v>
      </c>
      <c r="AN28" s="106">
        <f t="shared" si="7"/>
        <v>6123.8</v>
      </c>
      <c r="AO28" s="106">
        <f t="shared" si="7"/>
        <v>0</v>
      </c>
    </row>
    <row r="29" spans="1:41" ht="16.5" thickBot="1" x14ac:dyDescent="0.3">
      <c r="A29" s="107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</row>
    <row r="30" spans="1:41" ht="16.5" thickBot="1" x14ac:dyDescent="0.3">
      <c r="A30" s="88"/>
      <c r="B30" s="209" t="s">
        <v>45</v>
      </c>
      <c r="C30" s="210"/>
      <c r="D30" s="108"/>
      <c r="E30" s="108"/>
      <c r="F30" s="108"/>
      <c r="G30" s="108"/>
      <c r="H30" s="108"/>
      <c r="I30" s="108">
        <v>14</v>
      </c>
      <c r="J30" s="108">
        <v>14</v>
      </c>
      <c r="K30" s="108">
        <v>14</v>
      </c>
      <c r="L30" s="108">
        <v>13</v>
      </c>
      <c r="M30" s="108"/>
      <c r="N30" s="108"/>
      <c r="O30" s="108"/>
      <c r="P30" s="108">
        <v>15</v>
      </c>
      <c r="Q30" s="108">
        <v>15</v>
      </c>
      <c r="R30" s="108">
        <v>15</v>
      </c>
      <c r="S30" s="108">
        <v>13</v>
      </c>
      <c r="T30" s="108"/>
      <c r="U30" s="108"/>
      <c r="V30" s="108">
        <v>15</v>
      </c>
      <c r="W30" s="108">
        <v>15</v>
      </c>
      <c r="X30" s="108">
        <v>15</v>
      </c>
      <c r="Y30" s="108">
        <v>15</v>
      </c>
      <c r="Z30" s="108">
        <v>15</v>
      </c>
      <c r="AA30" s="108"/>
      <c r="AB30" s="108"/>
      <c r="AC30" s="108"/>
      <c r="AD30" s="108">
        <v>14</v>
      </c>
      <c r="AE30" s="108">
        <v>15</v>
      </c>
      <c r="AF30" s="108">
        <v>15</v>
      </c>
      <c r="AG30" s="108">
        <v>12</v>
      </c>
      <c r="AH30" s="109"/>
      <c r="AI30" s="93">
        <f t="shared" ref="AI30:AO30" si="8">AI20+AI28</f>
        <v>244</v>
      </c>
      <c r="AJ30" s="109">
        <f t="shared" si="8"/>
        <v>178</v>
      </c>
      <c r="AK30" s="110">
        <f t="shared" si="8"/>
        <v>18300</v>
      </c>
      <c r="AL30" s="111">
        <f t="shared" si="8"/>
        <v>9670.2000000000007</v>
      </c>
      <c r="AM30" s="111">
        <f t="shared" si="8"/>
        <v>-44.6</v>
      </c>
      <c r="AN30" s="111">
        <f t="shared" si="8"/>
        <v>9714.7999999999993</v>
      </c>
      <c r="AO30" s="111">
        <f t="shared" si="8"/>
        <v>0</v>
      </c>
    </row>
    <row r="31" spans="1:41" ht="16.5" thickBot="1" x14ac:dyDescent="0.3">
      <c r="A31" s="107"/>
      <c r="B31" s="112"/>
      <c r="C31" s="11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114"/>
      <c r="Z31" s="93"/>
      <c r="AA31" s="93"/>
      <c r="AB31" s="93"/>
      <c r="AC31" s="93"/>
      <c r="AD31" s="93"/>
      <c r="AE31" s="93"/>
      <c r="AF31" s="93"/>
      <c r="AG31" s="93"/>
      <c r="AH31" s="93"/>
      <c r="AI31" s="105"/>
      <c r="AJ31" s="105"/>
      <c r="AK31" s="111"/>
      <c r="AL31" s="111"/>
      <c r="AM31" s="111"/>
      <c r="AN31" s="111"/>
      <c r="AO31" s="111"/>
    </row>
    <row r="32" spans="1:41" ht="16.5" thickBot="1" x14ac:dyDescent="0.3">
      <c r="A32" s="115"/>
      <c r="B32" s="211"/>
      <c r="C32" s="212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117"/>
      <c r="AK32" s="111"/>
      <c r="AL32" s="111"/>
      <c r="AM32" s="111"/>
      <c r="AN32" s="111"/>
      <c r="AO32" s="111"/>
    </row>
    <row r="33" spans="1:41" ht="15.75" x14ac:dyDescent="0.25">
      <c r="A33" s="118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20"/>
      <c r="AF33" s="119"/>
      <c r="AG33" s="119"/>
      <c r="AH33" s="119"/>
      <c r="AI33" s="120"/>
      <c r="AJ33" s="121"/>
      <c r="AK33" s="121"/>
      <c r="AL33" s="121"/>
      <c r="AM33" s="119"/>
      <c r="AN33" s="121"/>
      <c r="AO33" s="122"/>
    </row>
    <row r="34" spans="1:41" ht="15.75" x14ac:dyDescent="0.25">
      <c r="A34" s="65"/>
      <c r="B34" s="65"/>
      <c r="C34" s="65"/>
      <c r="D34" s="65"/>
      <c r="E34" s="65"/>
      <c r="F34" s="65"/>
      <c r="G34" s="65"/>
      <c r="H34" s="65"/>
      <c r="I34" s="65"/>
      <c r="J34" s="213" t="s">
        <v>18</v>
      </c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67"/>
      <c r="AN34" s="65"/>
      <c r="AO34" s="65"/>
    </row>
  </sheetData>
  <mergeCells count="20">
    <mergeCell ref="B6:AI6"/>
    <mergeCell ref="B7:AK7"/>
    <mergeCell ref="A8:A9"/>
    <mergeCell ref="B8:C9"/>
    <mergeCell ref="B1:AO1"/>
    <mergeCell ref="B2:AI2"/>
    <mergeCell ref="AK2:AO2"/>
    <mergeCell ref="B3:AI3"/>
    <mergeCell ref="B4:AI4"/>
    <mergeCell ref="B5:AI5"/>
    <mergeCell ref="B18:C18"/>
    <mergeCell ref="B20:C20"/>
    <mergeCell ref="B21:AO21"/>
    <mergeCell ref="B22:C22"/>
    <mergeCell ref="B23:C23"/>
    <mergeCell ref="B25:C25"/>
    <mergeCell ref="B28:C28"/>
    <mergeCell ref="B30:C30"/>
    <mergeCell ref="B32:C32"/>
    <mergeCell ref="J34:AL3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4"/>
  <sheetViews>
    <sheetView zoomScale="68" zoomScaleNormal="68" workbookViewId="0">
      <selection sqref="A1:AN34"/>
    </sheetView>
  </sheetViews>
  <sheetFormatPr defaultRowHeight="15" x14ac:dyDescent="0.25"/>
  <cols>
    <col min="36" max="36" width="10.5703125" bestFit="1" customWidth="1"/>
  </cols>
  <sheetData>
    <row r="1" spans="1:40" ht="15.75" x14ac:dyDescent="0.25">
      <c r="A1" s="234" t="s">
        <v>51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</row>
    <row r="2" spans="1:40" ht="15.75" x14ac:dyDescent="0.25">
      <c r="A2" s="235" t="s">
        <v>0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66"/>
      <c r="AJ2" s="224" t="s">
        <v>1</v>
      </c>
      <c r="AK2" s="224"/>
      <c r="AL2" s="224"/>
      <c r="AM2" s="224"/>
      <c r="AN2" s="224"/>
    </row>
    <row r="3" spans="1:40" ht="15.75" x14ac:dyDescent="0.25">
      <c r="A3" s="224" t="s">
        <v>20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66"/>
      <c r="AJ3" s="65"/>
      <c r="AK3" s="65"/>
      <c r="AL3" s="65"/>
      <c r="AM3" s="65"/>
      <c r="AN3" s="65"/>
    </row>
    <row r="4" spans="1:40" ht="15.75" x14ac:dyDescent="0.25">
      <c r="A4" s="236" t="s">
        <v>54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66"/>
      <c r="AJ4" s="65"/>
      <c r="AK4" s="65"/>
      <c r="AL4" s="65"/>
      <c r="AM4" s="65"/>
      <c r="AN4" s="65"/>
    </row>
    <row r="5" spans="1:40" ht="15.75" x14ac:dyDescent="0.25">
      <c r="A5" s="224" t="s">
        <v>50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66"/>
      <c r="AJ5" s="65"/>
      <c r="AK5" s="65"/>
      <c r="AL5" s="65"/>
      <c r="AM5" s="65"/>
      <c r="AN5" s="65"/>
    </row>
    <row r="6" spans="1:40" ht="15.75" x14ac:dyDescent="0.25">
      <c r="A6" s="223" t="s">
        <v>2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66"/>
      <c r="AJ6" s="65"/>
      <c r="AK6" s="65"/>
      <c r="AL6" s="65"/>
      <c r="AM6" s="65"/>
      <c r="AN6" s="65"/>
    </row>
    <row r="7" spans="1:40" ht="15.75" x14ac:dyDescent="0.25">
      <c r="A7" s="225" t="s">
        <v>55</v>
      </c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65"/>
      <c r="AL7" s="65"/>
      <c r="AM7" s="67" t="s">
        <v>56</v>
      </c>
      <c r="AN7" s="65"/>
    </row>
    <row r="8" spans="1:40" ht="78.75" x14ac:dyDescent="0.25">
      <c r="A8" s="230" t="s">
        <v>4</v>
      </c>
      <c r="B8" s="231"/>
      <c r="C8" s="68">
        <v>1</v>
      </c>
      <c r="D8" s="68">
        <v>2</v>
      </c>
      <c r="E8" s="68">
        <v>3</v>
      </c>
      <c r="F8" s="68">
        <v>4</v>
      </c>
      <c r="G8" s="68">
        <v>5</v>
      </c>
      <c r="H8" s="68">
        <v>6</v>
      </c>
      <c r="I8" s="69">
        <v>7</v>
      </c>
      <c r="J8" s="69">
        <v>8</v>
      </c>
      <c r="K8" s="69">
        <v>9</v>
      </c>
      <c r="L8" s="69">
        <v>10</v>
      </c>
      <c r="M8" s="69">
        <v>11</v>
      </c>
      <c r="N8" s="69">
        <v>12</v>
      </c>
      <c r="O8" s="69">
        <v>13</v>
      </c>
      <c r="P8" s="69">
        <v>14</v>
      </c>
      <c r="Q8" s="69">
        <v>15</v>
      </c>
      <c r="R8" s="69">
        <v>16</v>
      </c>
      <c r="S8" s="69">
        <v>17</v>
      </c>
      <c r="T8" s="69">
        <v>18</v>
      </c>
      <c r="U8" s="69">
        <v>19</v>
      </c>
      <c r="V8" s="69">
        <v>20</v>
      </c>
      <c r="W8" s="69">
        <v>21</v>
      </c>
      <c r="X8" s="69">
        <v>22</v>
      </c>
      <c r="Y8" s="69">
        <v>23</v>
      </c>
      <c r="Z8" s="69">
        <v>24</v>
      </c>
      <c r="AA8" s="69">
        <v>25</v>
      </c>
      <c r="AB8" s="69">
        <v>26</v>
      </c>
      <c r="AC8" s="69">
        <v>27</v>
      </c>
      <c r="AD8" s="69">
        <v>28</v>
      </c>
      <c r="AE8" s="69">
        <v>29</v>
      </c>
      <c r="AF8" s="69">
        <v>30</v>
      </c>
      <c r="AG8" s="69"/>
      <c r="AH8" s="69" t="s">
        <v>5</v>
      </c>
      <c r="AI8" s="70" t="s">
        <v>6</v>
      </c>
      <c r="AJ8" s="71" t="s">
        <v>7</v>
      </c>
      <c r="AK8" s="72" t="s">
        <v>8</v>
      </c>
      <c r="AL8" s="72" t="s">
        <v>9</v>
      </c>
      <c r="AM8" s="71" t="s">
        <v>10</v>
      </c>
      <c r="AN8" s="71" t="s">
        <v>11</v>
      </c>
    </row>
    <row r="9" spans="1:40" ht="15.75" x14ac:dyDescent="0.25">
      <c r="A9" s="232"/>
      <c r="B9" s="233"/>
      <c r="C9" s="73"/>
      <c r="D9" s="73"/>
      <c r="E9" s="73"/>
      <c r="F9" s="73"/>
      <c r="G9" s="73"/>
      <c r="H9" s="73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 t="s">
        <v>12</v>
      </c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96"/>
    </row>
    <row r="10" spans="1:40" ht="15.75" x14ac:dyDescent="0.25">
      <c r="A10" s="77" t="s">
        <v>22</v>
      </c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>
        <v>1</v>
      </c>
      <c r="N10" s="79" t="s">
        <v>13</v>
      </c>
      <c r="O10" s="79" t="s">
        <v>13</v>
      </c>
      <c r="P10" s="79">
        <v>1</v>
      </c>
      <c r="Q10" s="79">
        <v>1</v>
      </c>
      <c r="R10" s="79">
        <v>1</v>
      </c>
      <c r="S10" s="79">
        <v>1</v>
      </c>
      <c r="T10" s="79">
        <v>1</v>
      </c>
      <c r="U10" s="79" t="s">
        <v>13</v>
      </c>
      <c r="V10" s="79" t="s">
        <v>13</v>
      </c>
      <c r="W10" s="79">
        <v>1</v>
      </c>
      <c r="X10" s="79">
        <v>1</v>
      </c>
      <c r="Y10" s="79">
        <v>1</v>
      </c>
      <c r="Z10" s="79">
        <v>1</v>
      </c>
      <c r="AA10" s="79" t="s">
        <v>14</v>
      </c>
      <c r="AB10" s="79" t="s">
        <v>13</v>
      </c>
      <c r="AC10" s="79" t="s">
        <v>13</v>
      </c>
      <c r="AD10" s="79">
        <v>0</v>
      </c>
      <c r="AE10" s="79" t="s">
        <v>14</v>
      </c>
      <c r="AF10" s="79"/>
      <c r="AG10" s="79"/>
      <c r="AH10" s="79">
        <v>10</v>
      </c>
      <c r="AI10" s="79">
        <v>0</v>
      </c>
      <c r="AJ10" s="80">
        <f>AH10*76</f>
        <v>760</v>
      </c>
      <c r="AK10" s="80">
        <f>AH10*14.5+AI10*18</f>
        <v>145</v>
      </c>
      <c r="AL10" s="80">
        <v>0</v>
      </c>
      <c r="AM10" s="80">
        <v>145</v>
      </c>
      <c r="AN10" s="80">
        <f>AL10-AK10+AM10</f>
        <v>0</v>
      </c>
    </row>
    <row r="11" spans="1:40" ht="15.75" x14ac:dyDescent="0.25">
      <c r="A11" s="77" t="s">
        <v>23</v>
      </c>
      <c r="B11" s="78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>
        <v>1</v>
      </c>
      <c r="N11" s="79" t="s">
        <v>13</v>
      </c>
      <c r="O11" s="79" t="s">
        <v>13</v>
      </c>
      <c r="P11" s="79" t="s">
        <v>14</v>
      </c>
      <c r="Q11" s="79">
        <v>1</v>
      </c>
      <c r="R11" s="79">
        <v>1</v>
      </c>
      <c r="S11" s="79">
        <v>1</v>
      </c>
      <c r="T11" s="79">
        <v>1</v>
      </c>
      <c r="U11" s="79" t="s">
        <v>13</v>
      </c>
      <c r="V11" s="79" t="s">
        <v>13</v>
      </c>
      <c r="W11" s="79">
        <v>1</v>
      </c>
      <c r="X11" s="79">
        <v>1</v>
      </c>
      <c r="Y11" s="79">
        <v>1</v>
      </c>
      <c r="Z11" s="79">
        <v>1</v>
      </c>
      <c r="AA11" s="79">
        <v>1</v>
      </c>
      <c r="AB11" s="79" t="s">
        <v>13</v>
      </c>
      <c r="AC11" s="79" t="s">
        <v>13</v>
      </c>
      <c r="AD11" s="79">
        <v>0</v>
      </c>
      <c r="AE11" s="79">
        <v>1</v>
      </c>
      <c r="AF11" s="79"/>
      <c r="AG11" s="79"/>
      <c r="AH11" s="79">
        <v>11</v>
      </c>
      <c r="AI11" s="79">
        <v>11</v>
      </c>
      <c r="AJ11" s="80">
        <f t="shared" ref="AJ11:AJ18" si="0">AH11*76</f>
        <v>836</v>
      </c>
      <c r="AK11" s="80">
        <f t="shared" ref="AK11:AK18" si="1">AH11*14.5+AI11*18</f>
        <v>357.5</v>
      </c>
      <c r="AL11" s="80">
        <v>0</v>
      </c>
      <c r="AM11" s="80">
        <v>357.5</v>
      </c>
      <c r="AN11" s="80">
        <f t="shared" ref="AN11:AN18" si="2">AL11-AK11+AM11</f>
        <v>0</v>
      </c>
    </row>
    <row r="12" spans="1:40" ht="15.75" x14ac:dyDescent="0.25">
      <c r="A12" s="77" t="s">
        <v>24</v>
      </c>
      <c r="B12" s="78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>
        <v>1</v>
      </c>
      <c r="N12" s="79" t="s">
        <v>13</v>
      </c>
      <c r="O12" s="79" t="s">
        <v>13</v>
      </c>
      <c r="P12" s="79">
        <v>1</v>
      </c>
      <c r="Q12" s="79">
        <v>1</v>
      </c>
      <c r="R12" s="79">
        <v>1</v>
      </c>
      <c r="S12" s="79">
        <v>1</v>
      </c>
      <c r="T12" s="79">
        <v>1</v>
      </c>
      <c r="U12" s="79" t="s">
        <v>13</v>
      </c>
      <c r="V12" s="79" t="s">
        <v>13</v>
      </c>
      <c r="W12" s="79">
        <v>1</v>
      </c>
      <c r="X12" s="79">
        <v>1</v>
      </c>
      <c r="Y12" s="79">
        <v>1</v>
      </c>
      <c r="Z12" s="79">
        <v>1</v>
      </c>
      <c r="AA12" s="79">
        <v>1</v>
      </c>
      <c r="AB12" s="79" t="s">
        <v>13</v>
      </c>
      <c r="AC12" s="79" t="s">
        <v>13</v>
      </c>
      <c r="AD12" s="79">
        <v>0</v>
      </c>
      <c r="AE12" s="79">
        <v>1</v>
      </c>
      <c r="AF12" s="79"/>
      <c r="AG12" s="79"/>
      <c r="AH12" s="79">
        <v>12</v>
      </c>
      <c r="AI12" s="79">
        <v>12</v>
      </c>
      <c r="AJ12" s="80">
        <f t="shared" si="0"/>
        <v>912</v>
      </c>
      <c r="AK12" s="80">
        <f t="shared" si="1"/>
        <v>390</v>
      </c>
      <c r="AL12" s="81">
        <v>0</v>
      </c>
      <c r="AM12" s="80">
        <v>390</v>
      </c>
      <c r="AN12" s="80">
        <f t="shared" si="2"/>
        <v>0</v>
      </c>
    </row>
    <row r="13" spans="1:40" ht="15.75" x14ac:dyDescent="0.25">
      <c r="A13" s="77" t="s">
        <v>25</v>
      </c>
      <c r="B13" s="78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>
        <v>1</v>
      </c>
      <c r="N13" s="79" t="s">
        <v>13</v>
      </c>
      <c r="O13" s="79" t="s">
        <v>13</v>
      </c>
      <c r="P13" s="79">
        <v>1</v>
      </c>
      <c r="Q13" s="79">
        <v>1</v>
      </c>
      <c r="R13" s="79">
        <v>1</v>
      </c>
      <c r="S13" s="79" t="s">
        <v>14</v>
      </c>
      <c r="T13" s="79">
        <v>1</v>
      </c>
      <c r="U13" s="79" t="s">
        <v>13</v>
      </c>
      <c r="V13" s="79" t="s">
        <v>13</v>
      </c>
      <c r="W13" s="79">
        <v>1</v>
      </c>
      <c r="X13" s="79">
        <v>1</v>
      </c>
      <c r="Y13" s="79">
        <v>1</v>
      </c>
      <c r="Z13" s="79">
        <v>1</v>
      </c>
      <c r="AA13" s="79">
        <v>1</v>
      </c>
      <c r="AB13" s="79" t="s">
        <v>13</v>
      </c>
      <c r="AC13" s="79" t="s">
        <v>13</v>
      </c>
      <c r="AD13" s="79">
        <v>0</v>
      </c>
      <c r="AE13" s="79" t="s">
        <v>14</v>
      </c>
      <c r="AF13" s="79"/>
      <c r="AG13" s="79"/>
      <c r="AH13" s="79">
        <v>10</v>
      </c>
      <c r="AI13" s="79">
        <v>0</v>
      </c>
      <c r="AJ13" s="80">
        <f t="shared" si="0"/>
        <v>760</v>
      </c>
      <c r="AK13" s="80">
        <f t="shared" si="1"/>
        <v>145</v>
      </c>
      <c r="AL13" s="80">
        <v>0</v>
      </c>
      <c r="AM13" s="80">
        <v>145</v>
      </c>
      <c r="AN13" s="80">
        <f t="shared" si="2"/>
        <v>0</v>
      </c>
    </row>
    <row r="14" spans="1:40" ht="15.75" x14ac:dyDescent="0.25">
      <c r="A14" s="84" t="s">
        <v>27</v>
      </c>
      <c r="B14" s="78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>
        <v>1</v>
      </c>
      <c r="N14" s="79" t="s">
        <v>13</v>
      </c>
      <c r="O14" s="79" t="s">
        <v>13</v>
      </c>
      <c r="P14" s="79">
        <v>1</v>
      </c>
      <c r="Q14" s="79">
        <v>1</v>
      </c>
      <c r="R14" s="79">
        <v>1</v>
      </c>
      <c r="S14" s="79">
        <v>1</v>
      </c>
      <c r="T14" s="79">
        <v>1</v>
      </c>
      <c r="U14" s="79" t="s">
        <v>13</v>
      </c>
      <c r="V14" s="79" t="s">
        <v>13</v>
      </c>
      <c r="W14" s="79">
        <v>1</v>
      </c>
      <c r="X14" s="79">
        <v>1</v>
      </c>
      <c r="Y14" s="79">
        <v>1</v>
      </c>
      <c r="Z14" s="79">
        <v>1</v>
      </c>
      <c r="AA14" s="79" t="s">
        <v>14</v>
      </c>
      <c r="AB14" s="79" t="s">
        <v>13</v>
      </c>
      <c r="AC14" s="79" t="s">
        <v>13</v>
      </c>
      <c r="AD14" s="79">
        <v>0</v>
      </c>
      <c r="AE14" s="79" t="s">
        <v>14</v>
      </c>
      <c r="AF14" s="79"/>
      <c r="AG14" s="79"/>
      <c r="AH14" s="79">
        <v>10</v>
      </c>
      <c r="AI14" s="79">
        <v>0</v>
      </c>
      <c r="AJ14" s="80">
        <f t="shared" si="0"/>
        <v>760</v>
      </c>
      <c r="AK14" s="80">
        <f t="shared" si="1"/>
        <v>145</v>
      </c>
      <c r="AL14" s="80">
        <v>0</v>
      </c>
      <c r="AM14" s="80">
        <v>145</v>
      </c>
      <c r="AN14" s="80">
        <f t="shared" si="2"/>
        <v>0</v>
      </c>
    </row>
    <row r="15" spans="1:40" ht="15.75" x14ac:dyDescent="0.25">
      <c r="A15" s="85" t="s">
        <v>28</v>
      </c>
      <c r="B15" s="86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 t="s">
        <v>14</v>
      </c>
      <c r="N15" s="79" t="s">
        <v>13</v>
      </c>
      <c r="O15" s="79" t="s">
        <v>13</v>
      </c>
      <c r="P15" s="79">
        <v>1</v>
      </c>
      <c r="Q15" s="79">
        <v>1</v>
      </c>
      <c r="R15" s="79">
        <v>1</v>
      </c>
      <c r="S15" s="79">
        <v>1</v>
      </c>
      <c r="T15" s="79">
        <v>1</v>
      </c>
      <c r="U15" s="79" t="s">
        <v>13</v>
      </c>
      <c r="V15" s="79" t="s">
        <v>13</v>
      </c>
      <c r="W15" s="79">
        <v>1</v>
      </c>
      <c r="X15" s="79">
        <v>1</v>
      </c>
      <c r="Y15" s="79" t="s">
        <v>14</v>
      </c>
      <c r="Z15" s="79">
        <v>1</v>
      </c>
      <c r="AA15" s="79" t="s">
        <v>14</v>
      </c>
      <c r="AB15" s="79" t="s">
        <v>13</v>
      </c>
      <c r="AC15" s="79" t="s">
        <v>13</v>
      </c>
      <c r="AD15" s="79">
        <v>0</v>
      </c>
      <c r="AE15" s="79" t="s">
        <v>14</v>
      </c>
      <c r="AF15" s="79"/>
      <c r="AG15" s="79"/>
      <c r="AH15" s="79">
        <v>8</v>
      </c>
      <c r="AI15" s="79">
        <v>0</v>
      </c>
      <c r="AJ15" s="80">
        <f t="shared" si="0"/>
        <v>608</v>
      </c>
      <c r="AK15" s="80">
        <f t="shared" si="1"/>
        <v>116</v>
      </c>
      <c r="AL15" s="80">
        <v>0</v>
      </c>
      <c r="AM15" s="80">
        <v>116</v>
      </c>
      <c r="AN15" s="80">
        <f t="shared" si="2"/>
        <v>0</v>
      </c>
    </row>
    <row r="16" spans="1:40" ht="15.75" x14ac:dyDescent="0.25">
      <c r="A16" s="85" t="s">
        <v>29</v>
      </c>
      <c r="B16" s="86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>
        <v>1</v>
      </c>
      <c r="N16" s="79" t="s">
        <v>13</v>
      </c>
      <c r="O16" s="79" t="s">
        <v>13</v>
      </c>
      <c r="P16" s="79">
        <v>1</v>
      </c>
      <c r="Q16" s="79">
        <v>1</v>
      </c>
      <c r="R16" s="79">
        <v>1</v>
      </c>
      <c r="S16" s="79">
        <v>1</v>
      </c>
      <c r="T16" s="79">
        <v>1</v>
      </c>
      <c r="U16" s="79" t="s">
        <v>13</v>
      </c>
      <c r="V16" s="79" t="s">
        <v>13</v>
      </c>
      <c r="W16" s="79">
        <v>1</v>
      </c>
      <c r="X16" s="79">
        <v>1</v>
      </c>
      <c r="Y16" s="79">
        <v>1</v>
      </c>
      <c r="Z16" s="79">
        <v>1</v>
      </c>
      <c r="AA16" s="79" t="s">
        <v>14</v>
      </c>
      <c r="AB16" s="79" t="s">
        <v>13</v>
      </c>
      <c r="AC16" s="79" t="s">
        <v>13</v>
      </c>
      <c r="AD16" s="79">
        <v>0</v>
      </c>
      <c r="AE16" s="79" t="s">
        <v>14</v>
      </c>
      <c r="AF16" s="79"/>
      <c r="AG16" s="79"/>
      <c r="AH16" s="79">
        <v>10</v>
      </c>
      <c r="AI16" s="79">
        <v>10</v>
      </c>
      <c r="AJ16" s="80">
        <f t="shared" si="0"/>
        <v>760</v>
      </c>
      <c r="AK16" s="80">
        <f t="shared" si="1"/>
        <v>325</v>
      </c>
      <c r="AL16" s="80">
        <v>0</v>
      </c>
      <c r="AM16" s="80">
        <v>325</v>
      </c>
      <c r="AN16" s="80">
        <f t="shared" si="2"/>
        <v>0</v>
      </c>
    </row>
    <row r="17" spans="1:40" ht="15.75" x14ac:dyDescent="0.25">
      <c r="A17" s="77" t="s">
        <v>30</v>
      </c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>
        <v>1</v>
      </c>
      <c r="N17" s="79" t="s">
        <v>13</v>
      </c>
      <c r="O17" s="79" t="s">
        <v>13</v>
      </c>
      <c r="P17" s="79">
        <v>1</v>
      </c>
      <c r="Q17" s="79">
        <v>1</v>
      </c>
      <c r="R17" s="79">
        <v>1</v>
      </c>
      <c r="S17" s="79">
        <v>1</v>
      </c>
      <c r="T17" s="79">
        <v>1</v>
      </c>
      <c r="U17" s="79" t="s">
        <v>13</v>
      </c>
      <c r="V17" s="79" t="s">
        <v>13</v>
      </c>
      <c r="W17" s="79">
        <v>1</v>
      </c>
      <c r="X17" s="79">
        <v>1</v>
      </c>
      <c r="Y17" s="79">
        <v>1</v>
      </c>
      <c r="Z17" s="79">
        <v>1</v>
      </c>
      <c r="AA17" s="79" t="s">
        <v>14</v>
      </c>
      <c r="AB17" s="79" t="s">
        <v>13</v>
      </c>
      <c r="AC17" s="79" t="s">
        <v>13</v>
      </c>
      <c r="AD17" s="79">
        <v>0</v>
      </c>
      <c r="AE17" s="79">
        <v>1</v>
      </c>
      <c r="AF17" s="79"/>
      <c r="AG17" s="87"/>
      <c r="AH17" s="79">
        <v>11</v>
      </c>
      <c r="AI17" s="79">
        <v>11</v>
      </c>
      <c r="AJ17" s="80">
        <f t="shared" si="0"/>
        <v>836</v>
      </c>
      <c r="AK17" s="80">
        <f t="shared" si="1"/>
        <v>357.5</v>
      </c>
      <c r="AL17" s="80">
        <v>0</v>
      </c>
      <c r="AM17" s="80">
        <v>357.5</v>
      </c>
      <c r="AN17" s="80">
        <f t="shared" si="2"/>
        <v>0</v>
      </c>
    </row>
    <row r="18" spans="1:40" ht="15.75" x14ac:dyDescent="0.25">
      <c r="A18" s="214" t="s">
        <v>32</v>
      </c>
      <c r="B18" s="214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>
        <v>1</v>
      </c>
      <c r="N18" s="79" t="s">
        <v>13</v>
      </c>
      <c r="O18" s="79" t="s">
        <v>13</v>
      </c>
      <c r="P18" s="79">
        <v>1</v>
      </c>
      <c r="Q18" s="79">
        <v>1</v>
      </c>
      <c r="R18" s="79">
        <v>1</v>
      </c>
      <c r="S18" s="79">
        <v>1</v>
      </c>
      <c r="T18" s="79">
        <v>1</v>
      </c>
      <c r="U18" s="79" t="s">
        <v>13</v>
      </c>
      <c r="V18" s="79" t="s">
        <v>13</v>
      </c>
      <c r="W18" s="79">
        <v>1</v>
      </c>
      <c r="X18" s="79" t="s">
        <v>14</v>
      </c>
      <c r="Y18" s="79">
        <v>1</v>
      </c>
      <c r="Z18" s="79">
        <v>1</v>
      </c>
      <c r="AA18" s="79" t="s">
        <v>14</v>
      </c>
      <c r="AB18" s="79" t="s">
        <v>13</v>
      </c>
      <c r="AC18" s="79" t="s">
        <v>13</v>
      </c>
      <c r="AD18" s="79">
        <v>0</v>
      </c>
      <c r="AE18" s="79">
        <v>1</v>
      </c>
      <c r="AF18" s="79"/>
      <c r="AG18" s="79"/>
      <c r="AH18" s="79">
        <v>10</v>
      </c>
      <c r="AI18" s="87">
        <v>0</v>
      </c>
      <c r="AJ18" s="80">
        <f t="shared" si="0"/>
        <v>760</v>
      </c>
      <c r="AK18" s="80">
        <f t="shared" si="1"/>
        <v>145</v>
      </c>
      <c r="AL18" s="80">
        <v>0</v>
      </c>
      <c r="AM18" s="80">
        <v>145</v>
      </c>
      <c r="AN18" s="80">
        <f t="shared" si="2"/>
        <v>0</v>
      </c>
    </row>
    <row r="19" spans="1:40" ht="16.5" thickBot="1" x14ac:dyDescent="0.3">
      <c r="A19" s="90"/>
      <c r="B19" s="90"/>
      <c r="C19" s="90"/>
      <c r="D19" s="90"/>
      <c r="E19" s="90"/>
      <c r="F19" s="90"/>
      <c r="G19" s="90"/>
      <c r="H19" s="90"/>
      <c r="I19" s="90"/>
      <c r="J19" s="79"/>
      <c r="K19" s="79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79"/>
      <c r="AJ19" s="80"/>
      <c r="AK19" s="80"/>
      <c r="AL19" s="80"/>
      <c r="AM19" s="89"/>
      <c r="AN19" s="80"/>
    </row>
    <row r="20" spans="1:40" ht="16.5" thickBot="1" x14ac:dyDescent="0.3">
      <c r="A20" s="215" t="s">
        <v>15</v>
      </c>
      <c r="B20" s="216"/>
      <c r="C20" s="116"/>
      <c r="D20" s="116"/>
      <c r="E20" s="116"/>
      <c r="F20" s="116"/>
      <c r="G20" s="116"/>
      <c r="H20" s="116"/>
      <c r="I20" s="93"/>
      <c r="J20" s="93"/>
      <c r="K20" s="93"/>
      <c r="L20" s="93"/>
      <c r="M20" s="93">
        <v>8</v>
      </c>
      <c r="N20" s="93"/>
      <c r="O20" s="93"/>
      <c r="P20" s="93">
        <v>8</v>
      </c>
      <c r="Q20" s="93">
        <v>9</v>
      </c>
      <c r="R20" s="93">
        <v>9</v>
      </c>
      <c r="S20" s="93">
        <v>8</v>
      </c>
      <c r="T20" s="93">
        <v>9</v>
      </c>
      <c r="U20" s="93"/>
      <c r="V20" s="93"/>
      <c r="W20" s="93">
        <v>9</v>
      </c>
      <c r="X20" s="93">
        <v>8</v>
      </c>
      <c r="Y20" s="93">
        <v>8</v>
      </c>
      <c r="Z20" s="93">
        <v>9</v>
      </c>
      <c r="AA20" s="93">
        <v>3</v>
      </c>
      <c r="AB20" s="93"/>
      <c r="AC20" s="93"/>
      <c r="AD20" s="93"/>
      <c r="AE20" s="93">
        <v>4</v>
      </c>
      <c r="AF20" s="93"/>
      <c r="AG20" s="93"/>
      <c r="AH20" s="93">
        <f>SUM(AH10:AH18)</f>
        <v>92</v>
      </c>
      <c r="AI20" s="93">
        <f t="shared" ref="AI20:AN20" si="3">SUM(AI10:AI19)</f>
        <v>44</v>
      </c>
      <c r="AJ20" s="94">
        <f t="shared" si="3"/>
        <v>6992</v>
      </c>
      <c r="AK20" s="94">
        <f t="shared" si="3"/>
        <v>2126</v>
      </c>
      <c r="AL20" s="94">
        <f t="shared" si="3"/>
        <v>0</v>
      </c>
      <c r="AM20" s="94">
        <f t="shared" si="3"/>
        <v>2126</v>
      </c>
      <c r="AN20" s="94">
        <f t="shared" si="3"/>
        <v>0</v>
      </c>
    </row>
    <row r="21" spans="1:40" ht="15.75" x14ac:dyDescent="0.25">
      <c r="A21" s="217" t="s">
        <v>16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8"/>
    </row>
    <row r="22" spans="1:40" ht="15.75" x14ac:dyDescent="0.25">
      <c r="A22" s="219" t="s">
        <v>34</v>
      </c>
      <c r="B22" s="220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>
        <v>1</v>
      </c>
      <c r="N22" s="79" t="s">
        <v>13</v>
      </c>
      <c r="O22" s="79" t="s">
        <v>13</v>
      </c>
      <c r="P22" s="79" t="s">
        <v>14</v>
      </c>
      <c r="Q22" s="79">
        <v>1</v>
      </c>
      <c r="R22" s="79" t="s">
        <v>14</v>
      </c>
      <c r="S22" s="79">
        <v>1</v>
      </c>
      <c r="T22" s="79">
        <v>1</v>
      </c>
      <c r="U22" s="79" t="s">
        <v>13</v>
      </c>
      <c r="V22" s="79" t="s">
        <v>13</v>
      </c>
      <c r="W22" s="79">
        <v>1</v>
      </c>
      <c r="X22" s="79">
        <v>1</v>
      </c>
      <c r="Y22" s="79">
        <v>1</v>
      </c>
      <c r="Z22" s="79">
        <v>1</v>
      </c>
      <c r="AA22" s="79">
        <v>1</v>
      </c>
      <c r="AB22" s="79" t="s">
        <v>13</v>
      </c>
      <c r="AC22" s="79" t="s">
        <v>13</v>
      </c>
      <c r="AD22" s="79">
        <v>0</v>
      </c>
      <c r="AE22" s="79" t="s">
        <v>14</v>
      </c>
      <c r="AF22" s="79"/>
      <c r="AG22" s="79"/>
      <c r="AH22" s="79">
        <v>9</v>
      </c>
      <c r="AI22" s="79">
        <v>9</v>
      </c>
      <c r="AJ22" s="80">
        <f>AH22*76</f>
        <v>684</v>
      </c>
      <c r="AK22" s="80">
        <f>AH22*45.6+AI22*18</f>
        <v>572.40000000000009</v>
      </c>
      <c r="AL22" s="80">
        <v>0</v>
      </c>
      <c r="AM22" s="80">
        <v>572.4</v>
      </c>
      <c r="AN22" s="80">
        <f t="shared" ref="AN22:AN27" si="4">AL22-AK22+AM22</f>
        <v>0</v>
      </c>
    </row>
    <row r="23" spans="1:40" ht="15.75" x14ac:dyDescent="0.25">
      <c r="A23" s="221" t="s">
        <v>35</v>
      </c>
      <c r="B23" s="222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>
        <v>1</v>
      </c>
      <c r="N23" s="79" t="s">
        <v>13</v>
      </c>
      <c r="O23" s="79" t="s">
        <v>13</v>
      </c>
      <c r="P23" s="79" t="s">
        <v>14</v>
      </c>
      <c r="Q23" s="79" t="s">
        <v>14</v>
      </c>
      <c r="R23" s="79" t="s">
        <v>14</v>
      </c>
      <c r="S23" s="79">
        <v>1</v>
      </c>
      <c r="T23" s="79">
        <v>1</v>
      </c>
      <c r="U23" s="79" t="s">
        <v>13</v>
      </c>
      <c r="V23" s="79" t="s">
        <v>13</v>
      </c>
      <c r="W23" s="79">
        <v>1</v>
      </c>
      <c r="X23" s="79">
        <v>1</v>
      </c>
      <c r="Y23" s="79">
        <v>1</v>
      </c>
      <c r="Z23" s="79">
        <v>1</v>
      </c>
      <c r="AA23" s="79">
        <v>1</v>
      </c>
      <c r="AB23" s="79" t="s">
        <v>13</v>
      </c>
      <c r="AC23" s="79" t="s">
        <v>13</v>
      </c>
      <c r="AD23" s="79">
        <v>0</v>
      </c>
      <c r="AE23" s="79">
        <v>1</v>
      </c>
      <c r="AF23" s="79"/>
      <c r="AG23" s="79"/>
      <c r="AH23" s="79">
        <v>9</v>
      </c>
      <c r="AI23" s="79">
        <v>0</v>
      </c>
      <c r="AJ23" s="80">
        <f t="shared" ref="AJ23:AJ28" si="5">AH23*76</f>
        <v>684</v>
      </c>
      <c r="AK23" s="80">
        <f t="shared" ref="AK23:AK28" si="6">AH23*45.6+AI23*18</f>
        <v>410.40000000000003</v>
      </c>
      <c r="AL23" s="80">
        <v>0</v>
      </c>
      <c r="AM23" s="80">
        <v>410.4</v>
      </c>
      <c r="AN23" s="80">
        <f t="shared" si="4"/>
        <v>0</v>
      </c>
    </row>
    <row r="24" spans="1:40" ht="16.5" thickBot="1" x14ac:dyDescent="0.3">
      <c r="A24" s="97" t="s">
        <v>36</v>
      </c>
      <c r="B24" s="98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 t="s">
        <v>14</v>
      </c>
      <c r="N24" s="79" t="s">
        <v>13</v>
      </c>
      <c r="O24" s="79" t="s">
        <v>13</v>
      </c>
      <c r="P24" s="79">
        <v>1</v>
      </c>
      <c r="Q24" s="79">
        <v>1</v>
      </c>
      <c r="R24" s="79">
        <v>1</v>
      </c>
      <c r="S24" s="79" t="s">
        <v>14</v>
      </c>
      <c r="T24" s="79">
        <v>1</v>
      </c>
      <c r="U24" s="79" t="s">
        <v>13</v>
      </c>
      <c r="V24" s="79" t="s">
        <v>13</v>
      </c>
      <c r="W24" s="79">
        <v>1</v>
      </c>
      <c r="X24" s="79">
        <v>1</v>
      </c>
      <c r="Y24" s="79" t="s">
        <v>14</v>
      </c>
      <c r="Z24" s="79">
        <v>1</v>
      </c>
      <c r="AA24" s="79" t="s">
        <v>14</v>
      </c>
      <c r="AB24" s="79" t="s">
        <v>13</v>
      </c>
      <c r="AC24" s="79" t="s">
        <v>13</v>
      </c>
      <c r="AD24" s="79">
        <v>0</v>
      </c>
      <c r="AE24" s="79" t="s">
        <v>14</v>
      </c>
      <c r="AF24" s="79"/>
      <c r="AG24" s="79"/>
      <c r="AH24" s="79">
        <v>7</v>
      </c>
      <c r="AI24" s="79">
        <v>7</v>
      </c>
      <c r="AJ24" s="80">
        <f t="shared" si="5"/>
        <v>532</v>
      </c>
      <c r="AK24" s="80">
        <f t="shared" si="6"/>
        <v>445.2</v>
      </c>
      <c r="AL24" s="80">
        <v>0</v>
      </c>
      <c r="AM24" s="80">
        <v>445.2</v>
      </c>
      <c r="AN24" s="80">
        <f t="shared" si="4"/>
        <v>0</v>
      </c>
    </row>
    <row r="25" spans="1:40" ht="16.5" thickBot="1" x14ac:dyDescent="0.3">
      <c r="A25" s="207" t="s">
        <v>44</v>
      </c>
      <c r="B25" s="208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>
        <v>1</v>
      </c>
      <c r="N25" s="79" t="s">
        <v>13</v>
      </c>
      <c r="O25" s="79" t="s">
        <v>13</v>
      </c>
      <c r="P25" s="79">
        <v>1</v>
      </c>
      <c r="Q25" s="79">
        <v>1</v>
      </c>
      <c r="R25" s="79">
        <v>1</v>
      </c>
      <c r="S25" s="79">
        <v>1</v>
      </c>
      <c r="T25" s="79">
        <v>1</v>
      </c>
      <c r="U25" s="79" t="s">
        <v>13</v>
      </c>
      <c r="V25" s="79" t="s">
        <v>13</v>
      </c>
      <c r="W25" s="79">
        <v>1</v>
      </c>
      <c r="X25" s="79">
        <v>1</v>
      </c>
      <c r="Y25" s="79">
        <v>1</v>
      </c>
      <c r="Z25" s="79" t="s">
        <v>14</v>
      </c>
      <c r="AA25" s="79">
        <v>1</v>
      </c>
      <c r="AB25" s="79" t="s">
        <v>13</v>
      </c>
      <c r="AC25" s="79" t="s">
        <v>13</v>
      </c>
      <c r="AD25" s="79">
        <v>0</v>
      </c>
      <c r="AE25" s="79">
        <v>1</v>
      </c>
      <c r="AF25" s="79"/>
      <c r="AG25" s="79"/>
      <c r="AH25" s="79">
        <v>11</v>
      </c>
      <c r="AI25" s="79">
        <v>11</v>
      </c>
      <c r="AJ25" s="80">
        <f t="shared" si="5"/>
        <v>836</v>
      </c>
      <c r="AK25" s="80">
        <f t="shared" si="6"/>
        <v>699.6</v>
      </c>
      <c r="AL25" s="80">
        <v>0</v>
      </c>
      <c r="AM25" s="80">
        <v>699.6</v>
      </c>
      <c r="AN25" s="80">
        <f t="shared" si="4"/>
        <v>0</v>
      </c>
    </row>
    <row r="26" spans="1:40" ht="15.75" x14ac:dyDescent="0.25">
      <c r="A26" s="99" t="s">
        <v>38</v>
      </c>
      <c r="B26" s="98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 t="s">
        <v>14</v>
      </c>
      <c r="N26" s="79" t="s">
        <v>13</v>
      </c>
      <c r="O26" s="79" t="s">
        <v>13</v>
      </c>
      <c r="P26" s="79">
        <v>1</v>
      </c>
      <c r="Q26" s="79">
        <v>1</v>
      </c>
      <c r="R26" s="79">
        <v>1</v>
      </c>
      <c r="S26" s="79">
        <v>1</v>
      </c>
      <c r="T26" s="79">
        <v>1</v>
      </c>
      <c r="U26" s="79" t="s">
        <v>13</v>
      </c>
      <c r="V26" s="79" t="s">
        <v>13</v>
      </c>
      <c r="W26" s="79">
        <v>1</v>
      </c>
      <c r="X26" s="79">
        <v>1</v>
      </c>
      <c r="Y26" s="79">
        <v>1</v>
      </c>
      <c r="Z26" s="79">
        <v>1</v>
      </c>
      <c r="AA26" s="79" t="s">
        <v>14</v>
      </c>
      <c r="AB26" s="79" t="s">
        <v>13</v>
      </c>
      <c r="AC26" s="79" t="s">
        <v>13</v>
      </c>
      <c r="AD26" s="79">
        <v>0</v>
      </c>
      <c r="AE26" s="79">
        <v>1</v>
      </c>
      <c r="AF26" s="79"/>
      <c r="AG26" s="79"/>
      <c r="AH26" s="79">
        <v>10</v>
      </c>
      <c r="AI26" s="79">
        <v>0</v>
      </c>
      <c r="AJ26" s="80">
        <f t="shared" si="5"/>
        <v>760</v>
      </c>
      <c r="AK26" s="80">
        <f t="shared" si="6"/>
        <v>456</v>
      </c>
      <c r="AL26" s="80">
        <v>0</v>
      </c>
      <c r="AM26" s="80">
        <v>456</v>
      </c>
      <c r="AN26" s="80">
        <f t="shared" si="4"/>
        <v>0</v>
      </c>
    </row>
    <row r="27" spans="1:40" ht="16.5" thickBot="1" x14ac:dyDescent="0.3">
      <c r="A27" s="101" t="s">
        <v>39</v>
      </c>
      <c r="B27" s="101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>
        <v>1</v>
      </c>
      <c r="N27" s="79" t="s">
        <v>13</v>
      </c>
      <c r="O27" s="79" t="s">
        <v>13</v>
      </c>
      <c r="P27" s="79">
        <v>1</v>
      </c>
      <c r="Q27" s="79">
        <v>1</v>
      </c>
      <c r="R27" s="79">
        <v>1</v>
      </c>
      <c r="S27" s="79">
        <v>1</v>
      </c>
      <c r="T27" s="79">
        <v>1</v>
      </c>
      <c r="U27" s="79" t="s">
        <v>13</v>
      </c>
      <c r="V27" s="79" t="s">
        <v>13</v>
      </c>
      <c r="W27" s="79">
        <v>1</v>
      </c>
      <c r="X27" s="79">
        <v>1</v>
      </c>
      <c r="Y27" s="79">
        <v>1</v>
      </c>
      <c r="Z27" s="79">
        <v>1</v>
      </c>
      <c r="AA27" s="79" t="s">
        <v>14</v>
      </c>
      <c r="AB27" s="79" t="s">
        <v>13</v>
      </c>
      <c r="AC27" s="79" t="s">
        <v>13</v>
      </c>
      <c r="AD27" s="79">
        <v>0</v>
      </c>
      <c r="AE27" s="79" t="s">
        <v>14</v>
      </c>
      <c r="AF27" s="79"/>
      <c r="AG27" s="88"/>
      <c r="AH27" s="79">
        <v>10</v>
      </c>
      <c r="AI27" s="87">
        <v>10</v>
      </c>
      <c r="AJ27" s="80">
        <f t="shared" si="5"/>
        <v>760</v>
      </c>
      <c r="AK27" s="80">
        <f t="shared" si="6"/>
        <v>636</v>
      </c>
      <c r="AL27" s="102">
        <v>0</v>
      </c>
      <c r="AM27" s="80">
        <v>636</v>
      </c>
      <c r="AN27" s="80">
        <f t="shared" si="4"/>
        <v>0</v>
      </c>
    </row>
    <row r="28" spans="1:40" ht="16.5" thickBot="1" x14ac:dyDescent="0.3">
      <c r="A28" s="207" t="s">
        <v>37</v>
      </c>
      <c r="B28" s="208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>
        <v>0</v>
      </c>
      <c r="N28" s="93" t="s">
        <v>13</v>
      </c>
      <c r="O28" s="93" t="s">
        <v>13</v>
      </c>
      <c r="P28" s="93">
        <v>0</v>
      </c>
      <c r="Q28" s="93">
        <v>1</v>
      </c>
      <c r="R28" s="93">
        <v>1</v>
      </c>
      <c r="S28" s="93">
        <v>1</v>
      </c>
      <c r="T28" s="93">
        <v>1</v>
      </c>
      <c r="U28" s="93" t="s">
        <v>13</v>
      </c>
      <c r="V28" s="79" t="s">
        <v>13</v>
      </c>
      <c r="W28" s="79">
        <v>1</v>
      </c>
      <c r="X28" s="79">
        <v>1</v>
      </c>
      <c r="Y28" s="79">
        <v>1</v>
      </c>
      <c r="Z28" s="79">
        <v>1</v>
      </c>
      <c r="AA28" s="79" t="s">
        <v>14</v>
      </c>
      <c r="AB28" s="79" t="s">
        <v>13</v>
      </c>
      <c r="AC28" s="79" t="s">
        <v>13</v>
      </c>
      <c r="AD28" s="79">
        <v>0</v>
      </c>
      <c r="AE28" s="93" t="s">
        <v>14</v>
      </c>
      <c r="AF28" s="93"/>
      <c r="AG28" s="93"/>
      <c r="AH28" s="104">
        <v>8</v>
      </c>
      <c r="AI28" s="105">
        <v>0</v>
      </c>
      <c r="AJ28" s="80">
        <f t="shared" si="5"/>
        <v>608</v>
      </c>
      <c r="AK28" s="80">
        <f t="shared" si="6"/>
        <v>364.8</v>
      </c>
      <c r="AL28" s="106">
        <f t="shared" ref="AL28:AN28" si="7">SUM(AL22:AL27)</f>
        <v>0</v>
      </c>
      <c r="AM28" s="106">
        <v>364.8</v>
      </c>
      <c r="AN28" s="106">
        <f t="shared" si="7"/>
        <v>0</v>
      </c>
    </row>
    <row r="29" spans="1:40" ht="16.5" thickBot="1" x14ac:dyDescent="0.3">
      <c r="A29" s="104" t="s">
        <v>15</v>
      </c>
      <c r="B29" s="104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>
        <v>4</v>
      </c>
      <c r="N29" s="123"/>
      <c r="O29" s="123"/>
      <c r="P29" s="123">
        <v>4</v>
      </c>
      <c r="Q29" s="123">
        <v>6</v>
      </c>
      <c r="R29" s="123">
        <v>5</v>
      </c>
      <c r="S29" s="123">
        <v>6</v>
      </c>
      <c r="T29" s="123">
        <v>7</v>
      </c>
      <c r="U29" s="123"/>
      <c r="V29" s="123"/>
      <c r="W29" s="123">
        <v>7</v>
      </c>
      <c r="X29" s="123">
        <v>7</v>
      </c>
      <c r="Y29" s="123">
        <v>6</v>
      </c>
      <c r="Z29" s="123">
        <v>6</v>
      </c>
      <c r="AA29" s="123">
        <v>3</v>
      </c>
      <c r="AB29" s="123"/>
      <c r="AC29" s="123"/>
      <c r="AD29" s="123"/>
      <c r="AE29" s="123">
        <v>3</v>
      </c>
      <c r="AF29" s="123"/>
      <c r="AG29" s="123"/>
      <c r="AH29" s="123">
        <f>SUM(AH22:AH28)</f>
        <v>64</v>
      </c>
      <c r="AI29" s="123">
        <f>SUM(AI22:AI28)</f>
        <v>37</v>
      </c>
      <c r="AJ29" s="80">
        <f>SUM(AJ22:AJ28)</f>
        <v>4864</v>
      </c>
      <c r="AK29" s="124">
        <f>SUM(AK22:AK28)</f>
        <v>3584.4000000000005</v>
      </c>
      <c r="AL29" s="123"/>
      <c r="AM29" s="124">
        <f>SUM(AM22:AM28)</f>
        <v>3584.4</v>
      </c>
      <c r="AN29" s="123"/>
    </row>
    <row r="30" spans="1:40" ht="16.5" thickBot="1" x14ac:dyDescent="0.3">
      <c r="A30" s="209" t="s">
        <v>45</v>
      </c>
      <c r="B30" s="210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>
        <v>12</v>
      </c>
      <c r="N30" s="108"/>
      <c r="O30" s="108"/>
      <c r="P30" s="108">
        <v>12</v>
      </c>
      <c r="Q30" s="108">
        <v>15</v>
      </c>
      <c r="R30" s="108">
        <v>14</v>
      </c>
      <c r="S30" s="108">
        <v>14</v>
      </c>
      <c r="T30" s="108">
        <v>16</v>
      </c>
      <c r="U30" s="108"/>
      <c r="V30" s="108"/>
      <c r="W30" s="108">
        <v>16</v>
      </c>
      <c r="X30" s="108">
        <v>15</v>
      </c>
      <c r="Y30" s="108">
        <v>14</v>
      </c>
      <c r="Z30" s="108">
        <v>15</v>
      </c>
      <c r="AA30" s="108">
        <v>6</v>
      </c>
      <c r="AB30" s="108"/>
      <c r="AC30" s="108"/>
      <c r="AD30" s="108"/>
      <c r="AE30" s="108">
        <v>7</v>
      </c>
      <c r="AF30" s="108"/>
      <c r="AG30" s="109"/>
      <c r="AH30" s="93">
        <f>AH20+AH29</f>
        <v>156</v>
      </c>
      <c r="AI30" s="109">
        <f>AI20+AI29</f>
        <v>81</v>
      </c>
      <c r="AJ30" s="110">
        <f>AJ20+AJ29</f>
        <v>11856</v>
      </c>
      <c r="AK30" s="111">
        <f>AK20+AK29</f>
        <v>5710.4000000000005</v>
      </c>
      <c r="AL30" s="111">
        <f t="shared" ref="AL30:AN30" si="8">AL20+AL28</f>
        <v>0</v>
      </c>
      <c r="AM30" s="111">
        <f>AM20+AM29</f>
        <v>5710.4</v>
      </c>
      <c r="AN30" s="111">
        <f t="shared" si="8"/>
        <v>0</v>
      </c>
    </row>
    <row r="31" spans="1:40" ht="16.5" thickBot="1" x14ac:dyDescent="0.3">
      <c r="A31" s="112"/>
      <c r="B31" s="11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114"/>
      <c r="Y31" s="93"/>
      <c r="Z31" s="93"/>
      <c r="AA31" s="93"/>
      <c r="AB31" s="93"/>
      <c r="AC31" s="93"/>
      <c r="AD31" s="93"/>
      <c r="AE31" s="93"/>
      <c r="AF31" s="93"/>
      <c r="AG31" s="93"/>
      <c r="AH31" s="105"/>
      <c r="AI31" s="105"/>
      <c r="AJ31" s="111"/>
      <c r="AK31" s="111"/>
      <c r="AL31" s="111"/>
      <c r="AM31" s="111"/>
      <c r="AN31" s="111"/>
    </row>
    <row r="32" spans="1:40" ht="16.5" thickBot="1" x14ac:dyDescent="0.3">
      <c r="A32" s="211"/>
      <c r="B32" s="212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117"/>
      <c r="AJ32" s="111"/>
      <c r="AK32" s="111"/>
      <c r="AL32" s="111"/>
      <c r="AM32" s="111"/>
      <c r="AN32" s="111"/>
    </row>
    <row r="33" spans="1:40" ht="15.75" x14ac:dyDescent="0.25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20"/>
      <c r="AE33" s="119"/>
      <c r="AF33" s="119"/>
      <c r="AG33" s="119"/>
      <c r="AH33" s="120"/>
      <c r="AI33" s="121"/>
      <c r="AJ33" s="121"/>
      <c r="AK33" s="121"/>
      <c r="AL33" s="119"/>
      <c r="AM33" s="121"/>
      <c r="AN33" s="122"/>
    </row>
    <row r="34" spans="1:40" ht="15.75" x14ac:dyDescent="0.25">
      <c r="A34" s="65"/>
      <c r="B34" s="65"/>
      <c r="C34" s="65"/>
      <c r="D34" s="65"/>
      <c r="E34" s="65"/>
      <c r="F34" s="65"/>
      <c r="G34" s="65"/>
      <c r="H34" s="65"/>
      <c r="I34" s="213" t="s">
        <v>18</v>
      </c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67"/>
      <c r="AM34" s="65"/>
      <c r="AN34" s="65"/>
    </row>
  </sheetData>
  <mergeCells count="19">
    <mergeCell ref="I34:AK34"/>
    <mergeCell ref="A22:B22"/>
    <mergeCell ref="A23:B23"/>
    <mergeCell ref="A25:B25"/>
    <mergeCell ref="A28:B28"/>
    <mergeCell ref="A30:B30"/>
    <mergeCell ref="A32:B32"/>
    <mergeCell ref="A21:AN21"/>
    <mergeCell ref="A1:AN1"/>
    <mergeCell ref="A2:AH2"/>
    <mergeCell ref="AJ2:AN2"/>
    <mergeCell ref="A3:AH3"/>
    <mergeCell ref="A4:AH4"/>
    <mergeCell ref="A5:AH5"/>
    <mergeCell ref="A6:AH6"/>
    <mergeCell ref="A7:AJ7"/>
    <mergeCell ref="A8:B9"/>
    <mergeCell ref="A18:B18"/>
    <mergeCell ref="A20:B2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4"/>
  <sheetViews>
    <sheetView workbookViewId="0">
      <selection sqref="A1:AN35"/>
    </sheetView>
  </sheetViews>
  <sheetFormatPr defaultRowHeight="15" x14ac:dyDescent="0.25"/>
  <cols>
    <col min="2" max="2" width="9.5703125" customWidth="1"/>
    <col min="3" max="3" width="4.28515625" customWidth="1"/>
    <col min="4" max="6" width="5.42578125" customWidth="1"/>
    <col min="7" max="7" width="5.140625" customWidth="1"/>
    <col min="8" max="8" width="5.42578125" customWidth="1"/>
    <col min="9" max="9" width="5" customWidth="1"/>
    <col min="10" max="10" width="5.28515625" customWidth="1"/>
    <col min="11" max="11" width="5" customWidth="1"/>
    <col min="12" max="12" width="5.140625" customWidth="1"/>
    <col min="13" max="13" width="6.7109375" customWidth="1"/>
    <col min="14" max="14" width="6.42578125" customWidth="1"/>
    <col min="15" max="15" width="6.85546875" customWidth="1"/>
    <col min="16" max="16" width="6.42578125" customWidth="1"/>
    <col min="17" max="17" width="6.7109375" customWidth="1"/>
    <col min="18" max="18" width="6.28515625" customWidth="1"/>
    <col min="19" max="19" width="6.140625" customWidth="1"/>
    <col min="20" max="20" width="5.7109375" customWidth="1"/>
    <col min="21" max="21" width="5.85546875" customWidth="1"/>
    <col min="22" max="22" width="5.7109375" customWidth="1"/>
    <col min="23" max="23" width="5.5703125" customWidth="1"/>
    <col min="24" max="24" width="6" customWidth="1"/>
    <col min="25" max="25" width="6.28515625" customWidth="1"/>
    <col min="26" max="26" width="6" customWidth="1"/>
    <col min="27" max="28" width="6.140625" customWidth="1"/>
    <col min="29" max="29" width="6.42578125" customWidth="1"/>
    <col min="30" max="30" width="6.7109375" customWidth="1"/>
    <col min="31" max="31" width="5.85546875" customWidth="1"/>
    <col min="32" max="32" width="4.42578125" customWidth="1"/>
    <col min="33" max="33" width="4.140625" customWidth="1"/>
    <col min="34" max="34" width="7.7109375" customWidth="1"/>
    <col min="36" max="36" width="10" customWidth="1"/>
  </cols>
  <sheetData>
    <row r="1" spans="1:40" ht="15.75" x14ac:dyDescent="0.25">
      <c r="A1" s="234" t="s">
        <v>51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</row>
    <row r="2" spans="1:40" ht="15.75" x14ac:dyDescent="0.25">
      <c r="A2" s="235" t="s">
        <v>0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128"/>
      <c r="AJ2" s="224" t="s">
        <v>1</v>
      </c>
      <c r="AK2" s="224"/>
      <c r="AL2" s="224"/>
      <c r="AM2" s="224"/>
      <c r="AN2" s="224"/>
    </row>
    <row r="3" spans="1:40" ht="15.75" x14ac:dyDescent="0.25">
      <c r="A3" s="224" t="s">
        <v>20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128"/>
      <c r="AJ3" s="65"/>
      <c r="AK3" s="65"/>
      <c r="AL3" s="65"/>
      <c r="AM3" s="65"/>
      <c r="AN3" s="65"/>
    </row>
    <row r="4" spans="1:40" ht="15.75" x14ac:dyDescent="0.25">
      <c r="A4" s="236" t="s">
        <v>54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128"/>
      <c r="AJ4" s="65"/>
      <c r="AK4" s="65"/>
      <c r="AL4" s="65"/>
      <c r="AM4" s="65"/>
      <c r="AN4" s="65"/>
    </row>
    <row r="5" spans="1:40" ht="15.75" x14ac:dyDescent="0.25">
      <c r="A5" s="224" t="s">
        <v>50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128"/>
      <c r="AJ5" s="65"/>
      <c r="AK5" s="65"/>
      <c r="AL5" s="65"/>
      <c r="AM5" s="65"/>
      <c r="AN5" s="65"/>
    </row>
    <row r="6" spans="1:40" ht="15.75" x14ac:dyDescent="0.25">
      <c r="A6" s="223" t="s">
        <v>2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128"/>
      <c r="AJ6" s="65"/>
      <c r="AK6" s="65"/>
      <c r="AL6" s="65"/>
      <c r="AM6" s="65"/>
      <c r="AN6" s="65"/>
    </row>
    <row r="7" spans="1:40" ht="15.75" x14ac:dyDescent="0.25">
      <c r="A7" s="225" t="s">
        <v>57</v>
      </c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65"/>
      <c r="AL7" s="65"/>
      <c r="AM7" s="67" t="s">
        <v>56</v>
      </c>
      <c r="AN7" s="65"/>
    </row>
    <row r="8" spans="1:40" ht="78.75" x14ac:dyDescent="0.25">
      <c r="A8" s="230" t="s">
        <v>4</v>
      </c>
      <c r="B8" s="231"/>
      <c r="C8" s="68">
        <v>1</v>
      </c>
      <c r="D8" s="68">
        <v>2</v>
      </c>
      <c r="E8" s="68">
        <v>3</v>
      </c>
      <c r="F8" s="68">
        <v>4</v>
      </c>
      <c r="G8" s="68">
        <v>5</v>
      </c>
      <c r="H8" s="68">
        <v>6</v>
      </c>
      <c r="I8" s="69">
        <v>7</v>
      </c>
      <c r="J8" s="69">
        <v>8</v>
      </c>
      <c r="K8" s="69">
        <v>9</v>
      </c>
      <c r="L8" s="69">
        <v>10</v>
      </c>
      <c r="M8" s="69">
        <v>11</v>
      </c>
      <c r="N8" s="69">
        <v>12</v>
      </c>
      <c r="O8" s="69">
        <v>13</v>
      </c>
      <c r="P8" s="69">
        <v>14</v>
      </c>
      <c r="Q8" s="69">
        <v>15</v>
      </c>
      <c r="R8" s="69">
        <v>16</v>
      </c>
      <c r="S8" s="69">
        <v>17</v>
      </c>
      <c r="T8" s="69">
        <v>18</v>
      </c>
      <c r="U8" s="69">
        <v>19</v>
      </c>
      <c r="V8" s="69">
        <v>20</v>
      </c>
      <c r="W8" s="69">
        <v>21</v>
      </c>
      <c r="X8" s="69">
        <v>22</v>
      </c>
      <c r="Y8" s="69">
        <v>23</v>
      </c>
      <c r="Z8" s="69">
        <v>24</v>
      </c>
      <c r="AA8" s="69">
        <v>25</v>
      </c>
      <c r="AB8" s="69">
        <v>26</v>
      </c>
      <c r="AC8" s="69">
        <v>27</v>
      </c>
      <c r="AD8" s="69">
        <v>28</v>
      </c>
      <c r="AE8" s="69">
        <v>29</v>
      </c>
      <c r="AF8" s="69">
        <v>30</v>
      </c>
      <c r="AG8" s="69"/>
      <c r="AH8" s="69" t="s">
        <v>5</v>
      </c>
      <c r="AI8" s="70" t="s">
        <v>6</v>
      </c>
      <c r="AJ8" s="71" t="s">
        <v>7</v>
      </c>
      <c r="AK8" s="72" t="s">
        <v>8</v>
      </c>
      <c r="AL8" s="72" t="s">
        <v>9</v>
      </c>
      <c r="AM8" s="71" t="s">
        <v>10</v>
      </c>
      <c r="AN8" s="71" t="s">
        <v>11</v>
      </c>
    </row>
    <row r="9" spans="1:40" ht="15.75" x14ac:dyDescent="0.25">
      <c r="A9" s="232"/>
      <c r="B9" s="233"/>
      <c r="C9" s="129"/>
      <c r="D9" s="129"/>
      <c r="E9" s="129"/>
      <c r="F9" s="129"/>
      <c r="G9" s="129"/>
      <c r="H9" s="129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 t="s">
        <v>12</v>
      </c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127"/>
    </row>
    <row r="10" spans="1:40" ht="15.75" x14ac:dyDescent="0.25">
      <c r="A10" s="77" t="s">
        <v>22</v>
      </c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>
        <v>1</v>
      </c>
      <c r="N10" s="79">
        <v>1</v>
      </c>
      <c r="O10" s="79">
        <v>1</v>
      </c>
      <c r="P10" s="79">
        <v>1</v>
      </c>
      <c r="Q10" s="79">
        <v>1</v>
      </c>
      <c r="R10" s="79" t="s">
        <v>13</v>
      </c>
      <c r="S10" s="79" t="s">
        <v>13</v>
      </c>
      <c r="T10" s="79">
        <v>1</v>
      </c>
      <c r="U10" s="79">
        <v>1</v>
      </c>
      <c r="V10" s="79">
        <v>1</v>
      </c>
      <c r="W10" s="79">
        <v>1</v>
      </c>
      <c r="X10" s="79">
        <v>0</v>
      </c>
      <c r="Y10" s="79" t="s">
        <v>13</v>
      </c>
      <c r="Z10" s="79" t="s">
        <v>13</v>
      </c>
      <c r="AA10" s="79">
        <v>1</v>
      </c>
      <c r="AB10" s="79">
        <v>1</v>
      </c>
      <c r="AC10" s="79">
        <v>0</v>
      </c>
      <c r="AD10" s="79">
        <v>1</v>
      </c>
      <c r="AE10" s="79"/>
      <c r="AF10" s="79"/>
      <c r="AG10" s="79"/>
      <c r="AH10" s="79">
        <v>12</v>
      </c>
      <c r="AI10" s="79">
        <v>0</v>
      </c>
      <c r="AJ10" s="80">
        <f>AH10*76</f>
        <v>912</v>
      </c>
      <c r="AK10" s="80">
        <f>AH10*14.5+AI10*18</f>
        <v>174</v>
      </c>
      <c r="AL10" s="80">
        <v>0</v>
      </c>
      <c r="AM10" s="80">
        <v>174</v>
      </c>
      <c r="AN10" s="80">
        <f>AL10-AK10+AM10</f>
        <v>0</v>
      </c>
    </row>
    <row r="11" spans="1:40" ht="15.75" x14ac:dyDescent="0.25">
      <c r="A11" s="77" t="s">
        <v>23</v>
      </c>
      <c r="B11" s="78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>
        <v>1</v>
      </c>
      <c r="N11" s="79">
        <v>1</v>
      </c>
      <c r="O11" s="79">
        <v>1</v>
      </c>
      <c r="P11" s="79">
        <v>1</v>
      </c>
      <c r="Q11" s="79">
        <v>1</v>
      </c>
      <c r="R11" s="79" t="s">
        <v>13</v>
      </c>
      <c r="S11" s="79" t="s">
        <v>13</v>
      </c>
      <c r="T11" s="79">
        <v>1</v>
      </c>
      <c r="U11" s="79">
        <v>1</v>
      </c>
      <c r="V11" s="79">
        <v>1</v>
      </c>
      <c r="W11" s="79">
        <v>1</v>
      </c>
      <c r="X11" s="79">
        <v>0</v>
      </c>
      <c r="Y11" s="79" t="s">
        <v>13</v>
      </c>
      <c r="Z11" s="79" t="s">
        <v>13</v>
      </c>
      <c r="AA11" s="79">
        <v>1</v>
      </c>
      <c r="AB11" s="79">
        <v>1</v>
      </c>
      <c r="AC11" s="79">
        <v>0</v>
      </c>
      <c r="AD11" s="79">
        <v>1</v>
      </c>
      <c r="AE11" s="79"/>
      <c r="AF11" s="79"/>
      <c r="AG11" s="79"/>
      <c r="AH11" s="79">
        <v>12</v>
      </c>
      <c r="AI11" s="79">
        <v>12</v>
      </c>
      <c r="AJ11" s="80">
        <f t="shared" ref="AJ11:AJ18" si="0">AH11*76</f>
        <v>912</v>
      </c>
      <c r="AK11" s="80">
        <f t="shared" ref="AK11:AK18" si="1">AH11*14.5+AI11*18</f>
        <v>390</v>
      </c>
      <c r="AL11" s="80">
        <v>0</v>
      </c>
      <c r="AM11" s="80">
        <v>390</v>
      </c>
      <c r="AN11" s="80">
        <f t="shared" ref="AN11:AN18" si="2">AL11-AK11+AM11</f>
        <v>0</v>
      </c>
    </row>
    <row r="12" spans="1:40" ht="15.75" x14ac:dyDescent="0.25">
      <c r="A12" s="77" t="s">
        <v>24</v>
      </c>
      <c r="B12" s="78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>
        <v>1</v>
      </c>
      <c r="N12" s="79" t="s">
        <v>14</v>
      </c>
      <c r="O12" s="79" t="s">
        <v>14</v>
      </c>
      <c r="P12" s="79" t="s">
        <v>14</v>
      </c>
      <c r="Q12" s="79" t="s">
        <v>14</v>
      </c>
      <c r="R12" s="79" t="s">
        <v>13</v>
      </c>
      <c r="S12" s="79" t="s">
        <v>13</v>
      </c>
      <c r="T12" s="79">
        <v>1</v>
      </c>
      <c r="U12" s="79">
        <v>1</v>
      </c>
      <c r="V12" s="79">
        <v>1</v>
      </c>
      <c r="W12" s="79">
        <v>1</v>
      </c>
      <c r="X12" s="79">
        <v>0</v>
      </c>
      <c r="Y12" s="79" t="s">
        <v>13</v>
      </c>
      <c r="Z12" s="79" t="s">
        <v>13</v>
      </c>
      <c r="AA12" s="79">
        <v>1</v>
      </c>
      <c r="AB12" s="79">
        <v>1</v>
      </c>
      <c r="AC12" s="79">
        <v>0</v>
      </c>
      <c r="AD12" s="79">
        <v>1</v>
      </c>
      <c r="AE12" s="79"/>
      <c r="AF12" s="79"/>
      <c r="AG12" s="79"/>
      <c r="AH12" s="79">
        <v>8</v>
      </c>
      <c r="AI12" s="79">
        <v>8</v>
      </c>
      <c r="AJ12" s="80">
        <f t="shared" si="0"/>
        <v>608</v>
      </c>
      <c r="AK12" s="80">
        <f t="shared" si="1"/>
        <v>260</v>
      </c>
      <c r="AL12" s="81">
        <v>0</v>
      </c>
      <c r="AM12" s="80">
        <v>260</v>
      </c>
      <c r="AN12" s="80">
        <f t="shared" si="2"/>
        <v>0</v>
      </c>
    </row>
    <row r="13" spans="1:40" ht="15.75" x14ac:dyDescent="0.25">
      <c r="A13" s="77" t="s">
        <v>25</v>
      </c>
      <c r="B13" s="78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 t="s">
        <v>14</v>
      </c>
      <c r="N13" s="79">
        <v>1</v>
      </c>
      <c r="O13" s="79">
        <v>1</v>
      </c>
      <c r="P13" s="79">
        <v>1</v>
      </c>
      <c r="Q13" s="79" t="s">
        <v>14</v>
      </c>
      <c r="R13" s="79" t="s">
        <v>13</v>
      </c>
      <c r="S13" s="79" t="s">
        <v>13</v>
      </c>
      <c r="T13" s="79">
        <v>1</v>
      </c>
      <c r="U13" s="79" t="s">
        <v>14</v>
      </c>
      <c r="V13" s="79" t="s">
        <v>14</v>
      </c>
      <c r="W13" s="79" t="s">
        <v>14</v>
      </c>
      <c r="X13" s="79">
        <v>0</v>
      </c>
      <c r="Y13" s="79" t="s">
        <v>13</v>
      </c>
      <c r="Z13" s="79" t="s">
        <v>13</v>
      </c>
      <c r="AA13" s="79">
        <v>1</v>
      </c>
      <c r="AB13" s="79" t="s">
        <v>14</v>
      </c>
      <c r="AC13" s="79">
        <v>0</v>
      </c>
      <c r="AD13" s="79">
        <v>1</v>
      </c>
      <c r="AE13" s="79"/>
      <c r="AF13" s="79"/>
      <c r="AG13" s="79"/>
      <c r="AH13" s="79">
        <v>6</v>
      </c>
      <c r="AI13" s="79">
        <v>0</v>
      </c>
      <c r="AJ13" s="80">
        <f t="shared" si="0"/>
        <v>456</v>
      </c>
      <c r="AK13" s="80">
        <f t="shared" si="1"/>
        <v>87</v>
      </c>
      <c r="AL13" s="80">
        <v>0</v>
      </c>
      <c r="AM13" s="80">
        <v>87</v>
      </c>
      <c r="AN13" s="80">
        <f t="shared" si="2"/>
        <v>0</v>
      </c>
    </row>
    <row r="14" spans="1:40" ht="15.75" x14ac:dyDescent="0.25">
      <c r="A14" s="84" t="s">
        <v>27</v>
      </c>
      <c r="B14" s="78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>
        <v>1</v>
      </c>
      <c r="N14" s="79">
        <v>1</v>
      </c>
      <c r="O14" s="79">
        <v>1</v>
      </c>
      <c r="P14" s="79">
        <v>1</v>
      </c>
      <c r="Q14" s="79">
        <v>1</v>
      </c>
      <c r="R14" s="79" t="s">
        <v>13</v>
      </c>
      <c r="S14" s="79" t="s">
        <v>13</v>
      </c>
      <c r="T14" s="79">
        <v>1</v>
      </c>
      <c r="U14" s="79">
        <v>1</v>
      </c>
      <c r="V14" s="79">
        <v>1</v>
      </c>
      <c r="W14" s="79">
        <v>1</v>
      </c>
      <c r="X14" s="79">
        <v>0</v>
      </c>
      <c r="Y14" s="79" t="s">
        <v>13</v>
      </c>
      <c r="Z14" s="79" t="s">
        <v>13</v>
      </c>
      <c r="AA14" s="79" t="s">
        <v>14</v>
      </c>
      <c r="AB14" s="79">
        <v>1</v>
      </c>
      <c r="AC14" s="79">
        <v>0</v>
      </c>
      <c r="AD14" s="79">
        <v>1</v>
      </c>
      <c r="AE14" s="79"/>
      <c r="AF14" s="79"/>
      <c r="AG14" s="79"/>
      <c r="AH14" s="79">
        <v>11</v>
      </c>
      <c r="AI14" s="79">
        <v>0</v>
      </c>
      <c r="AJ14" s="80">
        <f t="shared" si="0"/>
        <v>836</v>
      </c>
      <c r="AK14" s="80">
        <f t="shared" si="1"/>
        <v>159.5</v>
      </c>
      <c r="AL14" s="80">
        <v>0</v>
      </c>
      <c r="AM14" s="80">
        <v>159.5</v>
      </c>
      <c r="AN14" s="80">
        <f t="shared" si="2"/>
        <v>0</v>
      </c>
    </row>
    <row r="15" spans="1:40" ht="15.75" x14ac:dyDescent="0.25">
      <c r="A15" s="85" t="s">
        <v>28</v>
      </c>
      <c r="B15" s="86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>
        <v>1</v>
      </c>
      <c r="N15" s="79">
        <v>1</v>
      </c>
      <c r="O15" s="79">
        <v>1</v>
      </c>
      <c r="P15" s="79">
        <v>1</v>
      </c>
      <c r="Q15" s="79">
        <v>1</v>
      </c>
      <c r="R15" s="79" t="s">
        <v>13</v>
      </c>
      <c r="S15" s="79" t="s">
        <v>13</v>
      </c>
      <c r="T15" s="79">
        <v>1</v>
      </c>
      <c r="U15" s="79">
        <v>1</v>
      </c>
      <c r="V15" s="79">
        <v>1</v>
      </c>
      <c r="W15" s="79">
        <v>1</v>
      </c>
      <c r="X15" s="79">
        <v>0</v>
      </c>
      <c r="Y15" s="79" t="s">
        <v>13</v>
      </c>
      <c r="Z15" s="79" t="s">
        <v>13</v>
      </c>
      <c r="AA15" s="79">
        <v>1</v>
      </c>
      <c r="AB15" s="79">
        <v>1</v>
      </c>
      <c r="AC15" s="79">
        <v>0</v>
      </c>
      <c r="AD15" s="79">
        <v>1</v>
      </c>
      <c r="AE15" s="79"/>
      <c r="AF15" s="79"/>
      <c r="AG15" s="79"/>
      <c r="AH15" s="79">
        <v>12</v>
      </c>
      <c r="AI15" s="79">
        <v>0</v>
      </c>
      <c r="AJ15" s="80">
        <f t="shared" si="0"/>
        <v>912</v>
      </c>
      <c r="AK15" s="80">
        <f t="shared" si="1"/>
        <v>174</v>
      </c>
      <c r="AL15" s="80">
        <v>0</v>
      </c>
      <c r="AM15" s="80">
        <v>174</v>
      </c>
      <c r="AN15" s="80">
        <f t="shared" si="2"/>
        <v>0</v>
      </c>
    </row>
    <row r="16" spans="1:40" ht="15.75" x14ac:dyDescent="0.25">
      <c r="A16" s="85" t="s">
        <v>29</v>
      </c>
      <c r="B16" s="86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>
        <v>1</v>
      </c>
      <c r="N16" s="79">
        <v>1</v>
      </c>
      <c r="O16" s="79">
        <v>1</v>
      </c>
      <c r="P16" s="79">
        <v>1</v>
      </c>
      <c r="Q16" s="79">
        <v>1</v>
      </c>
      <c r="R16" s="79" t="s">
        <v>13</v>
      </c>
      <c r="S16" s="79" t="s">
        <v>13</v>
      </c>
      <c r="T16" s="79">
        <v>1</v>
      </c>
      <c r="U16" s="79">
        <v>1</v>
      </c>
      <c r="V16" s="79">
        <v>1</v>
      </c>
      <c r="W16" s="79">
        <v>1</v>
      </c>
      <c r="X16" s="79">
        <v>0</v>
      </c>
      <c r="Y16" s="79" t="s">
        <v>13</v>
      </c>
      <c r="Z16" s="79" t="s">
        <v>13</v>
      </c>
      <c r="AA16" s="79">
        <v>1</v>
      </c>
      <c r="AB16" s="79">
        <v>1</v>
      </c>
      <c r="AC16" s="79">
        <v>0</v>
      </c>
      <c r="AD16" s="79">
        <v>1</v>
      </c>
      <c r="AE16" s="79"/>
      <c r="AF16" s="79"/>
      <c r="AG16" s="79"/>
      <c r="AH16" s="79">
        <v>12</v>
      </c>
      <c r="AI16" s="79">
        <v>12</v>
      </c>
      <c r="AJ16" s="80">
        <f t="shared" si="0"/>
        <v>912</v>
      </c>
      <c r="AK16" s="80">
        <f t="shared" si="1"/>
        <v>390</v>
      </c>
      <c r="AL16" s="80">
        <v>0</v>
      </c>
      <c r="AM16" s="80">
        <v>390</v>
      </c>
      <c r="AN16" s="80">
        <f t="shared" si="2"/>
        <v>0</v>
      </c>
    </row>
    <row r="17" spans="1:40" ht="15.75" x14ac:dyDescent="0.25">
      <c r="A17" s="77" t="s">
        <v>30</v>
      </c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>
        <v>1</v>
      </c>
      <c r="N17" s="79">
        <v>1</v>
      </c>
      <c r="O17" s="79">
        <v>1</v>
      </c>
      <c r="P17" s="79">
        <v>1</v>
      </c>
      <c r="Q17" s="79">
        <v>1</v>
      </c>
      <c r="R17" s="79" t="s">
        <v>13</v>
      </c>
      <c r="S17" s="79" t="s">
        <v>13</v>
      </c>
      <c r="T17" s="79">
        <v>1</v>
      </c>
      <c r="U17" s="79">
        <v>1</v>
      </c>
      <c r="V17" s="79">
        <v>1</v>
      </c>
      <c r="W17" s="79">
        <v>1</v>
      </c>
      <c r="X17" s="79">
        <v>0</v>
      </c>
      <c r="Y17" s="79" t="s">
        <v>13</v>
      </c>
      <c r="Z17" s="79" t="s">
        <v>13</v>
      </c>
      <c r="AA17" s="79">
        <v>1</v>
      </c>
      <c r="AB17" s="79">
        <v>1</v>
      </c>
      <c r="AC17" s="79">
        <v>0</v>
      </c>
      <c r="AD17" s="79">
        <v>1</v>
      </c>
      <c r="AE17" s="79"/>
      <c r="AF17" s="79"/>
      <c r="AG17" s="87"/>
      <c r="AH17" s="79">
        <v>12</v>
      </c>
      <c r="AI17" s="79">
        <v>12</v>
      </c>
      <c r="AJ17" s="80">
        <f t="shared" si="0"/>
        <v>912</v>
      </c>
      <c r="AK17" s="80">
        <f t="shared" si="1"/>
        <v>390</v>
      </c>
      <c r="AL17" s="80">
        <v>0</v>
      </c>
      <c r="AM17" s="80">
        <v>390</v>
      </c>
      <c r="AN17" s="80">
        <f t="shared" si="2"/>
        <v>0</v>
      </c>
    </row>
    <row r="18" spans="1:40" ht="15.75" x14ac:dyDescent="0.25">
      <c r="A18" s="214" t="s">
        <v>32</v>
      </c>
      <c r="B18" s="214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>
        <v>1</v>
      </c>
      <c r="N18" s="79">
        <v>1</v>
      </c>
      <c r="O18" s="79">
        <v>1</v>
      </c>
      <c r="P18" s="79">
        <v>1</v>
      </c>
      <c r="Q18" s="79" t="s">
        <v>14</v>
      </c>
      <c r="R18" s="79" t="s">
        <v>13</v>
      </c>
      <c r="S18" s="79" t="s">
        <v>13</v>
      </c>
      <c r="T18" s="79" t="s">
        <v>14</v>
      </c>
      <c r="U18" s="79">
        <v>1</v>
      </c>
      <c r="V18" s="79">
        <v>1</v>
      </c>
      <c r="W18" s="79">
        <v>1</v>
      </c>
      <c r="X18" s="79">
        <v>0</v>
      </c>
      <c r="Y18" s="79" t="s">
        <v>13</v>
      </c>
      <c r="Z18" s="79" t="s">
        <v>13</v>
      </c>
      <c r="AA18" s="79">
        <v>1</v>
      </c>
      <c r="AB18" s="79">
        <v>1</v>
      </c>
      <c r="AC18" s="79">
        <v>0</v>
      </c>
      <c r="AD18" s="79">
        <v>1</v>
      </c>
      <c r="AE18" s="79"/>
      <c r="AF18" s="79"/>
      <c r="AG18" s="79"/>
      <c r="AH18" s="79">
        <v>10</v>
      </c>
      <c r="AI18" s="87">
        <v>0</v>
      </c>
      <c r="AJ18" s="80">
        <f t="shared" si="0"/>
        <v>760</v>
      </c>
      <c r="AK18" s="80">
        <f t="shared" si="1"/>
        <v>145</v>
      </c>
      <c r="AL18" s="80">
        <v>0</v>
      </c>
      <c r="AM18" s="80">
        <v>145</v>
      </c>
      <c r="AN18" s="80">
        <f t="shared" si="2"/>
        <v>0</v>
      </c>
    </row>
    <row r="19" spans="1:40" ht="16.5" thickBot="1" x14ac:dyDescent="0.3">
      <c r="A19" s="90"/>
      <c r="B19" s="90"/>
      <c r="C19" s="90"/>
      <c r="D19" s="90"/>
      <c r="E19" s="90"/>
      <c r="F19" s="90"/>
      <c r="G19" s="90"/>
      <c r="H19" s="90"/>
      <c r="I19" s="90"/>
      <c r="J19" s="79"/>
      <c r="K19" s="79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79"/>
      <c r="AJ19" s="80"/>
      <c r="AK19" s="80"/>
      <c r="AL19" s="80"/>
      <c r="AM19" s="89"/>
      <c r="AN19" s="80"/>
    </row>
    <row r="20" spans="1:40" ht="16.5" thickBot="1" x14ac:dyDescent="0.3">
      <c r="A20" s="215" t="s">
        <v>15</v>
      </c>
      <c r="B20" s="216"/>
      <c r="C20" s="126"/>
      <c r="D20" s="126"/>
      <c r="E20" s="126"/>
      <c r="F20" s="126"/>
      <c r="G20" s="126"/>
      <c r="H20" s="126"/>
      <c r="I20" s="93"/>
      <c r="J20" s="93"/>
      <c r="K20" s="93"/>
      <c r="L20" s="93"/>
      <c r="M20" s="93">
        <v>8</v>
      </c>
      <c r="N20" s="93">
        <v>8</v>
      </c>
      <c r="O20" s="93">
        <v>8</v>
      </c>
      <c r="P20" s="93">
        <v>8</v>
      </c>
      <c r="Q20" s="93">
        <v>6</v>
      </c>
      <c r="R20" s="93"/>
      <c r="S20" s="93"/>
      <c r="T20" s="93">
        <v>8</v>
      </c>
      <c r="U20" s="93">
        <v>8</v>
      </c>
      <c r="V20" s="93">
        <v>8</v>
      </c>
      <c r="W20" s="93">
        <v>8</v>
      </c>
      <c r="X20" s="93"/>
      <c r="Y20" s="93"/>
      <c r="Z20" s="93"/>
      <c r="AA20" s="93">
        <v>8</v>
      </c>
      <c r="AB20" s="93">
        <v>8</v>
      </c>
      <c r="AC20" s="93"/>
      <c r="AD20" s="93">
        <v>9</v>
      </c>
      <c r="AE20" s="93"/>
      <c r="AF20" s="93"/>
      <c r="AG20" s="93"/>
      <c r="AH20" s="93">
        <f>SUM(AH10:AH18)</f>
        <v>95</v>
      </c>
      <c r="AI20" s="93">
        <f t="shared" ref="AI20:AN20" si="3">SUM(AI10:AI19)</f>
        <v>44</v>
      </c>
      <c r="AJ20" s="94">
        <f t="shared" si="3"/>
        <v>7220</v>
      </c>
      <c r="AK20" s="94">
        <f t="shared" si="3"/>
        <v>2169.5</v>
      </c>
      <c r="AL20" s="94">
        <f t="shared" si="3"/>
        <v>0</v>
      </c>
      <c r="AM20" s="94">
        <f t="shared" si="3"/>
        <v>2169.5</v>
      </c>
      <c r="AN20" s="94">
        <f t="shared" si="3"/>
        <v>0</v>
      </c>
    </row>
    <row r="21" spans="1:40" ht="15.75" x14ac:dyDescent="0.25">
      <c r="A21" s="217" t="s">
        <v>16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8"/>
    </row>
    <row r="22" spans="1:40" ht="15.75" x14ac:dyDescent="0.25">
      <c r="A22" s="219" t="s">
        <v>34</v>
      </c>
      <c r="B22" s="220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>
        <v>1</v>
      </c>
      <c r="N22" s="79">
        <v>1</v>
      </c>
      <c r="O22" s="79">
        <v>1</v>
      </c>
      <c r="P22" s="79" t="s">
        <v>14</v>
      </c>
      <c r="Q22" s="79">
        <v>1</v>
      </c>
      <c r="R22" s="79" t="s">
        <v>13</v>
      </c>
      <c r="S22" s="79" t="s">
        <v>13</v>
      </c>
      <c r="T22" s="79">
        <v>1</v>
      </c>
      <c r="U22" s="79">
        <v>1</v>
      </c>
      <c r="V22" s="79">
        <v>1</v>
      </c>
      <c r="W22" s="79">
        <v>1</v>
      </c>
      <c r="X22" s="79">
        <v>0</v>
      </c>
      <c r="Y22" s="79" t="s">
        <v>13</v>
      </c>
      <c r="Z22" s="79" t="s">
        <v>13</v>
      </c>
      <c r="AA22" s="79">
        <v>1</v>
      </c>
      <c r="AB22" s="79">
        <v>1</v>
      </c>
      <c r="AC22" s="79">
        <v>0</v>
      </c>
      <c r="AD22" s="79">
        <v>1</v>
      </c>
      <c r="AE22" s="79"/>
      <c r="AF22" s="79"/>
      <c r="AG22" s="79"/>
      <c r="AH22" s="79">
        <v>11</v>
      </c>
      <c r="AI22" s="79">
        <v>11</v>
      </c>
      <c r="AJ22" s="80">
        <f>AH22*76</f>
        <v>836</v>
      </c>
      <c r="AK22" s="80">
        <f>AH22*45.6+AI22*18</f>
        <v>699.6</v>
      </c>
      <c r="AL22" s="80">
        <v>0</v>
      </c>
      <c r="AM22" s="80">
        <v>699.6</v>
      </c>
      <c r="AN22" s="80">
        <f t="shared" ref="AN22:AN27" si="4">AL22-AK22+AM22</f>
        <v>0</v>
      </c>
    </row>
    <row r="23" spans="1:40" ht="15.75" x14ac:dyDescent="0.25">
      <c r="A23" s="221" t="s">
        <v>35</v>
      </c>
      <c r="B23" s="222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>
        <v>1</v>
      </c>
      <c r="N23" s="79">
        <v>1</v>
      </c>
      <c r="O23" s="79">
        <v>1</v>
      </c>
      <c r="P23" s="79">
        <v>1</v>
      </c>
      <c r="Q23" s="79">
        <v>1</v>
      </c>
      <c r="R23" s="79" t="s">
        <v>13</v>
      </c>
      <c r="S23" s="79" t="s">
        <v>13</v>
      </c>
      <c r="T23" s="79">
        <v>1</v>
      </c>
      <c r="U23" s="79">
        <v>1</v>
      </c>
      <c r="V23" s="79">
        <v>1</v>
      </c>
      <c r="W23" s="79">
        <v>1</v>
      </c>
      <c r="X23" s="79">
        <v>0</v>
      </c>
      <c r="Y23" s="79" t="s">
        <v>13</v>
      </c>
      <c r="Z23" s="79" t="s">
        <v>13</v>
      </c>
      <c r="AA23" s="79" t="s">
        <v>14</v>
      </c>
      <c r="AB23" s="79" t="s">
        <v>14</v>
      </c>
      <c r="AC23" s="79">
        <v>0</v>
      </c>
      <c r="AD23" s="79">
        <v>1</v>
      </c>
      <c r="AE23" s="79"/>
      <c r="AF23" s="79"/>
      <c r="AG23" s="79"/>
      <c r="AH23" s="79">
        <v>10</v>
      </c>
      <c r="AI23" s="79">
        <v>0</v>
      </c>
      <c r="AJ23" s="80">
        <f t="shared" ref="AJ23:AJ28" si="5">AH23*76</f>
        <v>760</v>
      </c>
      <c r="AK23" s="80">
        <f t="shared" ref="AK23:AK28" si="6">AH23*45.6+AI23*18</f>
        <v>456</v>
      </c>
      <c r="AL23" s="80">
        <v>0</v>
      </c>
      <c r="AM23" s="80">
        <v>456</v>
      </c>
      <c r="AN23" s="80">
        <f t="shared" si="4"/>
        <v>0</v>
      </c>
    </row>
    <row r="24" spans="1:40" ht="16.5" thickBot="1" x14ac:dyDescent="0.3">
      <c r="A24" s="97" t="s">
        <v>36</v>
      </c>
      <c r="B24" s="98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>
        <v>1</v>
      </c>
      <c r="N24" s="79">
        <v>1</v>
      </c>
      <c r="O24" s="79">
        <v>1</v>
      </c>
      <c r="P24" s="79">
        <v>1</v>
      </c>
      <c r="Q24" s="79">
        <v>1</v>
      </c>
      <c r="R24" s="79" t="s">
        <v>13</v>
      </c>
      <c r="S24" s="79" t="s">
        <v>13</v>
      </c>
      <c r="T24" s="79">
        <v>1</v>
      </c>
      <c r="U24" s="79">
        <v>1</v>
      </c>
      <c r="V24" s="79">
        <v>1</v>
      </c>
      <c r="W24" s="79">
        <v>1</v>
      </c>
      <c r="X24" s="79">
        <v>0</v>
      </c>
      <c r="Y24" s="79" t="s">
        <v>13</v>
      </c>
      <c r="Z24" s="79" t="s">
        <v>13</v>
      </c>
      <c r="AA24" s="79">
        <v>1</v>
      </c>
      <c r="AB24" s="79">
        <v>1</v>
      </c>
      <c r="AC24" s="79">
        <v>0</v>
      </c>
      <c r="AD24" s="79">
        <v>1</v>
      </c>
      <c r="AE24" s="79"/>
      <c r="AF24" s="79"/>
      <c r="AG24" s="79"/>
      <c r="AH24" s="79">
        <v>12</v>
      </c>
      <c r="AI24" s="79">
        <v>12</v>
      </c>
      <c r="AJ24" s="80">
        <f t="shared" si="5"/>
        <v>912</v>
      </c>
      <c r="AK24" s="80">
        <f t="shared" si="6"/>
        <v>763.2</v>
      </c>
      <c r="AL24" s="80">
        <v>0</v>
      </c>
      <c r="AM24" s="80">
        <v>763.2</v>
      </c>
      <c r="AN24" s="80">
        <f t="shared" si="4"/>
        <v>0</v>
      </c>
    </row>
    <row r="25" spans="1:40" ht="16.5" thickBot="1" x14ac:dyDescent="0.3">
      <c r="A25" s="237" t="s">
        <v>44</v>
      </c>
      <c r="B25" s="216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>
        <v>1</v>
      </c>
      <c r="N25" s="79">
        <v>1</v>
      </c>
      <c r="O25" s="79">
        <v>1</v>
      </c>
      <c r="P25" s="79">
        <v>1</v>
      </c>
      <c r="Q25" s="79">
        <v>1</v>
      </c>
      <c r="R25" s="79" t="s">
        <v>13</v>
      </c>
      <c r="S25" s="79" t="s">
        <v>13</v>
      </c>
      <c r="T25" s="79">
        <v>1</v>
      </c>
      <c r="U25" s="79">
        <v>1</v>
      </c>
      <c r="V25" s="79">
        <v>1</v>
      </c>
      <c r="W25" s="79">
        <v>1</v>
      </c>
      <c r="X25" s="79">
        <v>0</v>
      </c>
      <c r="Y25" s="79" t="s">
        <v>13</v>
      </c>
      <c r="Z25" s="79" t="s">
        <v>13</v>
      </c>
      <c r="AA25" s="79" t="s">
        <v>14</v>
      </c>
      <c r="AB25" s="79" t="s">
        <v>14</v>
      </c>
      <c r="AC25" s="79">
        <v>0</v>
      </c>
      <c r="AD25" s="79" t="s">
        <v>14</v>
      </c>
      <c r="AE25" s="79"/>
      <c r="AF25" s="79"/>
      <c r="AG25" s="79"/>
      <c r="AH25" s="79">
        <v>9</v>
      </c>
      <c r="AI25" s="79">
        <v>9</v>
      </c>
      <c r="AJ25" s="80">
        <f t="shared" si="5"/>
        <v>684</v>
      </c>
      <c r="AK25" s="80">
        <f t="shared" si="6"/>
        <v>572.40000000000009</v>
      </c>
      <c r="AL25" s="80">
        <v>0</v>
      </c>
      <c r="AM25" s="80">
        <v>572.4</v>
      </c>
      <c r="AN25" s="80">
        <f t="shared" si="4"/>
        <v>0</v>
      </c>
    </row>
    <row r="26" spans="1:40" ht="15.75" x14ac:dyDescent="0.25">
      <c r="A26" s="99" t="s">
        <v>38</v>
      </c>
      <c r="B26" s="98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>
        <v>1</v>
      </c>
      <c r="N26" s="79">
        <v>1</v>
      </c>
      <c r="O26" s="79">
        <v>1</v>
      </c>
      <c r="P26" s="79">
        <v>1</v>
      </c>
      <c r="Q26" s="79">
        <v>1</v>
      </c>
      <c r="R26" s="79" t="s">
        <v>13</v>
      </c>
      <c r="S26" s="79" t="s">
        <v>13</v>
      </c>
      <c r="T26" s="79">
        <v>1</v>
      </c>
      <c r="U26" s="79">
        <v>1</v>
      </c>
      <c r="V26" s="79">
        <v>1</v>
      </c>
      <c r="W26" s="79">
        <v>1</v>
      </c>
      <c r="X26" s="79">
        <v>0</v>
      </c>
      <c r="Y26" s="79" t="s">
        <v>13</v>
      </c>
      <c r="Z26" s="79" t="s">
        <v>13</v>
      </c>
      <c r="AA26" s="79">
        <v>1</v>
      </c>
      <c r="AB26" s="79">
        <v>1</v>
      </c>
      <c r="AC26" s="79">
        <v>0</v>
      </c>
      <c r="AD26" s="79">
        <v>1</v>
      </c>
      <c r="AE26" s="79"/>
      <c r="AF26" s="79"/>
      <c r="AG26" s="79"/>
      <c r="AH26" s="79">
        <v>12</v>
      </c>
      <c r="AI26" s="79">
        <v>0</v>
      </c>
      <c r="AJ26" s="80">
        <f t="shared" si="5"/>
        <v>912</v>
      </c>
      <c r="AK26" s="80">
        <f t="shared" si="6"/>
        <v>547.20000000000005</v>
      </c>
      <c r="AL26" s="80">
        <v>0</v>
      </c>
      <c r="AM26" s="80">
        <v>547.20000000000005</v>
      </c>
      <c r="AN26" s="80">
        <f t="shared" si="4"/>
        <v>0</v>
      </c>
    </row>
    <row r="27" spans="1:40" ht="16.5" thickBot="1" x14ac:dyDescent="0.3">
      <c r="A27" s="101" t="s">
        <v>39</v>
      </c>
      <c r="B27" s="101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>
        <v>1</v>
      </c>
      <c r="N27" s="79">
        <v>1</v>
      </c>
      <c r="O27" s="79">
        <v>1</v>
      </c>
      <c r="P27" s="79">
        <v>1</v>
      </c>
      <c r="Q27" s="79">
        <v>1</v>
      </c>
      <c r="R27" s="79" t="s">
        <v>13</v>
      </c>
      <c r="S27" s="79" t="s">
        <v>13</v>
      </c>
      <c r="T27" s="79">
        <v>1</v>
      </c>
      <c r="U27" s="79">
        <v>1</v>
      </c>
      <c r="V27" s="79">
        <v>1</v>
      </c>
      <c r="W27" s="79">
        <v>1</v>
      </c>
      <c r="X27" s="79">
        <v>0</v>
      </c>
      <c r="Y27" s="79" t="s">
        <v>13</v>
      </c>
      <c r="Z27" s="79" t="s">
        <v>13</v>
      </c>
      <c r="AA27" s="79">
        <v>1</v>
      </c>
      <c r="AB27" s="79">
        <v>1</v>
      </c>
      <c r="AC27" s="79">
        <v>0</v>
      </c>
      <c r="AD27" s="79">
        <v>1</v>
      </c>
      <c r="AE27" s="79"/>
      <c r="AF27" s="79"/>
      <c r="AG27" s="88"/>
      <c r="AH27" s="79">
        <v>12</v>
      </c>
      <c r="AI27" s="87">
        <v>12</v>
      </c>
      <c r="AJ27" s="80">
        <f t="shared" si="5"/>
        <v>912</v>
      </c>
      <c r="AK27" s="80">
        <f t="shared" si="6"/>
        <v>763.2</v>
      </c>
      <c r="AL27" s="102">
        <v>0</v>
      </c>
      <c r="AM27" s="80">
        <v>763.2</v>
      </c>
      <c r="AN27" s="80">
        <f t="shared" si="4"/>
        <v>0</v>
      </c>
    </row>
    <row r="28" spans="1:40" ht="16.5" thickBot="1" x14ac:dyDescent="0.3">
      <c r="A28" s="237" t="s">
        <v>37</v>
      </c>
      <c r="B28" s="216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79">
        <v>1</v>
      </c>
      <c r="N28" s="79">
        <v>1</v>
      </c>
      <c r="O28" s="79">
        <v>1</v>
      </c>
      <c r="P28" s="79">
        <v>1</v>
      </c>
      <c r="Q28" s="79">
        <v>1</v>
      </c>
      <c r="R28" s="79" t="s">
        <v>13</v>
      </c>
      <c r="S28" s="79" t="s">
        <v>13</v>
      </c>
      <c r="T28" s="79">
        <v>1</v>
      </c>
      <c r="U28" s="79">
        <v>1</v>
      </c>
      <c r="V28" s="79">
        <v>1</v>
      </c>
      <c r="W28" s="79">
        <v>1</v>
      </c>
      <c r="X28" s="79">
        <v>0</v>
      </c>
      <c r="Y28" s="79" t="s">
        <v>13</v>
      </c>
      <c r="Z28" s="79" t="s">
        <v>13</v>
      </c>
      <c r="AA28" s="79">
        <v>1</v>
      </c>
      <c r="AB28" s="79">
        <v>1</v>
      </c>
      <c r="AC28" s="79">
        <v>0</v>
      </c>
      <c r="AD28" s="79">
        <v>1</v>
      </c>
      <c r="AE28" s="93"/>
      <c r="AF28" s="93"/>
      <c r="AG28" s="93"/>
      <c r="AH28" s="104">
        <v>12</v>
      </c>
      <c r="AI28" s="105">
        <v>0</v>
      </c>
      <c r="AJ28" s="80">
        <f t="shared" si="5"/>
        <v>912</v>
      </c>
      <c r="AK28" s="80">
        <f t="shared" si="6"/>
        <v>547.20000000000005</v>
      </c>
      <c r="AL28" s="106">
        <f t="shared" ref="AL28:AN28" si="7">SUM(AL22:AL27)</f>
        <v>0</v>
      </c>
      <c r="AM28" s="106">
        <v>547.20000000000005</v>
      </c>
      <c r="AN28" s="106">
        <f t="shared" si="7"/>
        <v>0</v>
      </c>
    </row>
    <row r="29" spans="1:40" ht="16.5" thickBot="1" x14ac:dyDescent="0.3">
      <c r="A29" s="104" t="s">
        <v>15</v>
      </c>
      <c r="B29" s="104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>
        <v>7</v>
      </c>
      <c r="N29" s="123">
        <v>7</v>
      </c>
      <c r="O29" s="123">
        <v>7</v>
      </c>
      <c r="P29" s="123">
        <v>6</v>
      </c>
      <c r="Q29" s="123">
        <v>7</v>
      </c>
      <c r="R29" s="123"/>
      <c r="S29" s="123"/>
      <c r="T29" s="123">
        <v>7</v>
      </c>
      <c r="U29" s="123">
        <v>7</v>
      </c>
      <c r="V29" s="123">
        <v>7</v>
      </c>
      <c r="W29" s="123">
        <v>7</v>
      </c>
      <c r="X29" s="123"/>
      <c r="Y29" s="123"/>
      <c r="Z29" s="123"/>
      <c r="AA29" s="123">
        <v>5</v>
      </c>
      <c r="AB29" s="123">
        <v>5</v>
      </c>
      <c r="AC29" s="123"/>
      <c r="AD29" s="123">
        <v>6</v>
      </c>
      <c r="AE29" s="123"/>
      <c r="AF29" s="123"/>
      <c r="AG29" s="123"/>
      <c r="AH29" s="123">
        <f>SUM(AH22:AH28)</f>
        <v>78</v>
      </c>
      <c r="AI29" s="123">
        <f>SUM(AI22:AI28)</f>
        <v>44</v>
      </c>
      <c r="AJ29" s="80">
        <f>SUM(AJ22:AJ28)</f>
        <v>5928</v>
      </c>
      <c r="AK29" s="124">
        <f>SUM(AK22:AK28)</f>
        <v>4348.7999999999993</v>
      </c>
      <c r="AL29" s="123"/>
      <c r="AM29" s="124">
        <f>SUM(AM22:AM28)</f>
        <v>4348.7999999999993</v>
      </c>
      <c r="AN29" s="123"/>
    </row>
    <row r="30" spans="1:40" ht="16.5" thickBot="1" x14ac:dyDescent="0.3">
      <c r="A30" s="209" t="s">
        <v>45</v>
      </c>
      <c r="B30" s="210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>
        <v>15</v>
      </c>
      <c r="N30" s="108">
        <v>15</v>
      </c>
      <c r="O30" s="108">
        <v>15</v>
      </c>
      <c r="P30" s="108">
        <v>14</v>
      </c>
      <c r="Q30" s="108">
        <v>13</v>
      </c>
      <c r="R30" s="108"/>
      <c r="S30" s="108"/>
      <c r="T30" s="108">
        <v>15</v>
      </c>
      <c r="U30" s="108">
        <v>15</v>
      </c>
      <c r="V30" s="108">
        <v>15</v>
      </c>
      <c r="W30" s="108">
        <v>15</v>
      </c>
      <c r="X30" s="108"/>
      <c r="Y30" s="108"/>
      <c r="Z30" s="108"/>
      <c r="AA30" s="108">
        <v>13</v>
      </c>
      <c r="AB30" s="108">
        <v>13</v>
      </c>
      <c r="AC30" s="108"/>
      <c r="AD30" s="108">
        <v>15</v>
      </c>
      <c r="AE30" s="108"/>
      <c r="AF30" s="108"/>
      <c r="AG30" s="109"/>
      <c r="AH30" s="93">
        <f>AH20+AH29</f>
        <v>173</v>
      </c>
      <c r="AI30" s="109">
        <f>AI20+AI29</f>
        <v>88</v>
      </c>
      <c r="AJ30" s="110">
        <f>AJ20+AJ29</f>
        <v>13148</v>
      </c>
      <c r="AK30" s="111">
        <f>AK20+AK29</f>
        <v>6518.2999999999993</v>
      </c>
      <c r="AL30" s="111">
        <f t="shared" ref="AL30:AN30" si="8">AL20+AL28</f>
        <v>0</v>
      </c>
      <c r="AM30" s="111">
        <f>AM20+AM29</f>
        <v>6518.2999999999993</v>
      </c>
      <c r="AN30" s="111">
        <f t="shared" si="8"/>
        <v>0</v>
      </c>
    </row>
    <row r="31" spans="1:40" ht="16.5" thickBot="1" x14ac:dyDescent="0.3">
      <c r="A31" s="112"/>
      <c r="B31" s="125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114"/>
      <c r="Y31" s="93"/>
      <c r="Z31" s="93"/>
      <c r="AA31" s="93"/>
      <c r="AB31" s="93"/>
      <c r="AC31" s="93"/>
      <c r="AD31" s="93"/>
      <c r="AE31" s="93"/>
      <c r="AF31" s="93"/>
      <c r="AG31" s="93"/>
      <c r="AH31" s="105"/>
      <c r="AI31" s="105"/>
      <c r="AJ31" s="111"/>
      <c r="AK31" s="111"/>
      <c r="AL31" s="111"/>
      <c r="AM31" s="111"/>
      <c r="AN31" s="111"/>
    </row>
    <row r="32" spans="1:40" ht="16.5" thickBot="1" x14ac:dyDescent="0.3">
      <c r="A32" s="211"/>
      <c r="B32" s="212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117"/>
      <c r="AJ32" s="111"/>
      <c r="AK32" s="111"/>
      <c r="AL32" s="111"/>
      <c r="AM32" s="111"/>
      <c r="AN32" s="111"/>
    </row>
    <row r="33" spans="1:40" ht="15.75" x14ac:dyDescent="0.25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20"/>
      <c r="AE33" s="119"/>
      <c r="AF33" s="119"/>
      <c r="AG33" s="119"/>
      <c r="AH33" s="120"/>
      <c r="AI33" s="121"/>
      <c r="AJ33" s="121"/>
      <c r="AK33" s="121"/>
      <c r="AL33" s="119"/>
      <c r="AM33" s="121"/>
      <c r="AN33" s="122"/>
    </row>
    <row r="34" spans="1:40" ht="15.75" x14ac:dyDescent="0.25">
      <c r="A34" s="65"/>
      <c r="B34" s="65"/>
      <c r="C34" s="65"/>
      <c r="D34" s="65"/>
      <c r="E34" s="65"/>
      <c r="F34" s="65"/>
      <c r="G34" s="65"/>
      <c r="H34" s="65"/>
      <c r="I34" s="213" t="s">
        <v>18</v>
      </c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67"/>
      <c r="AM34" s="65"/>
      <c r="AN34" s="65"/>
    </row>
  </sheetData>
  <mergeCells count="19">
    <mergeCell ref="A21:AN21"/>
    <mergeCell ref="A1:AN1"/>
    <mergeCell ref="A2:AH2"/>
    <mergeCell ref="AJ2:AN2"/>
    <mergeCell ref="A3:AH3"/>
    <mergeCell ref="A4:AH4"/>
    <mergeCell ref="A5:AH5"/>
    <mergeCell ref="A6:AH6"/>
    <mergeCell ref="A7:AJ7"/>
    <mergeCell ref="A8:B9"/>
    <mergeCell ref="A18:B18"/>
    <mergeCell ref="A20:B20"/>
    <mergeCell ref="I34:AK34"/>
    <mergeCell ref="A22:B22"/>
    <mergeCell ref="A23:B23"/>
    <mergeCell ref="A25:B25"/>
    <mergeCell ref="A28:B28"/>
    <mergeCell ref="A30:B30"/>
    <mergeCell ref="A32:B3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3"/>
  <sheetViews>
    <sheetView zoomScale="80" zoomScaleNormal="80" zoomScaleSheetLayoutView="82" workbookViewId="0">
      <selection sqref="A1:AO33"/>
    </sheetView>
  </sheetViews>
  <sheetFormatPr defaultRowHeight="15" x14ac:dyDescent="0.25"/>
  <cols>
    <col min="1" max="1" width="5" customWidth="1"/>
    <col min="3" max="3" width="17.5703125" customWidth="1"/>
    <col min="4" max="34" width="4.7109375" customWidth="1"/>
    <col min="35" max="35" width="7.140625" customWidth="1"/>
    <col min="36" max="36" width="7.28515625" customWidth="1"/>
    <col min="37" max="37" width="10.5703125" bestFit="1" customWidth="1"/>
    <col min="38" max="38" width="10.85546875" customWidth="1"/>
    <col min="39" max="39" width="9.28515625" bestFit="1" customWidth="1"/>
    <col min="40" max="40" width="9.42578125" bestFit="1" customWidth="1"/>
    <col min="41" max="41" width="11.140625" customWidth="1"/>
  </cols>
  <sheetData>
    <row r="1" spans="1:41" ht="15.75" x14ac:dyDescent="0.25">
      <c r="B1" s="234" t="s">
        <v>51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</row>
    <row r="2" spans="1:41" ht="15.75" x14ac:dyDescent="0.25">
      <c r="B2" s="235" t="s">
        <v>0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130"/>
      <c r="AK2" s="224" t="s">
        <v>1</v>
      </c>
      <c r="AL2" s="224"/>
      <c r="AM2" s="224"/>
      <c r="AN2" s="224"/>
      <c r="AO2" s="224"/>
    </row>
    <row r="3" spans="1:41" ht="15.75" x14ac:dyDescent="0.25">
      <c r="B3" s="224" t="s">
        <v>20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130"/>
      <c r="AK3" s="65"/>
      <c r="AL3" s="65"/>
      <c r="AM3" s="65"/>
      <c r="AN3" s="65"/>
      <c r="AO3" s="65"/>
    </row>
    <row r="4" spans="1:41" ht="15.75" x14ac:dyDescent="0.25">
      <c r="B4" s="236" t="s">
        <v>54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130"/>
      <c r="AK4" s="65"/>
      <c r="AL4" s="65"/>
      <c r="AM4" s="65"/>
      <c r="AN4" s="65"/>
      <c r="AO4" s="65"/>
    </row>
    <row r="5" spans="1:41" ht="15.75" x14ac:dyDescent="0.25">
      <c r="B5" s="224" t="s">
        <v>50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130"/>
      <c r="AK5" s="65"/>
      <c r="AL5" s="65"/>
      <c r="AM5" s="65"/>
      <c r="AN5" s="65"/>
      <c r="AO5" s="65"/>
    </row>
    <row r="6" spans="1:41" ht="15.75" x14ac:dyDescent="0.25">
      <c r="B6" s="223" t="s">
        <v>2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130"/>
      <c r="AK6" s="65"/>
      <c r="AL6" s="65"/>
      <c r="AM6" s="65"/>
      <c r="AN6" s="65"/>
      <c r="AO6" s="65"/>
    </row>
    <row r="7" spans="1:41" ht="30.75" customHeight="1" x14ac:dyDescent="0.25">
      <c r="B7" s="238" t="s">
        <v>58</v>
      </c>
      <c r="C7" s="239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65"/>
      <c r="AM7" s="65"/>
      <c r="AN7" s="67" t="s">
        <v>59</v>
      </c>
      <c r="AO7" s="65"/>
    </row>
    <row r="8" spans="1:41" ht="60" customHeight="1" x14ac:dyDescent="0.25">
      <c r="A8" s="241" t="s">
        <v>4</v>
      </c>
      <c r="B8" s="242"/>
      <c r="C8" s="242"/>
      <c r="D8" s="68">
        <v>1</v>
      </c>
      <c r="E8" s="68">
        <v>2</v>
      </c>
      <c r="F8" s="68">
        <v>3</v>
      </c>
      <c r="G8" s="68">
        <v>4</v>
      </c>
      <c r="H8" s="68">
        <v>5</v>
      </c>
      <c r="I8" s="68">
        <v>6</v>
      </c>
      <c r="J8" s="69">
        <v>7</v>
      </c>
      <c r="K8" s="69">
        <v>8</v>
      </c>
      <c r="L8" s="69">
        <v>9</v>
      </c>
      <c r="M8" s="69">
        <v>10</v>
      </c>
      <c r="N8" s="69">
        <v>11</v>
      </c>
      <c r="O8" s="69">
        <v>12</v>
      </c>
      <c r="P8" s="69">
        <v>13</v>
      </c>
      <c r="Q8" s="69">
        <v>14</v>
      </c>
      <c r="R8" s="69">
        <v>15</v>
      </c>
      <c r="S8" s="69">
        <v>16</v>
      </c>
      <c r="T8" s="69">
        <v>17</v>
      </c>
      <c r="U8" s="69">
        <v>18</v>
      </c>
      <c r="V8" s="69">
        <v>19</v>
      </c>
      <c r="W8" s="69">
        <v>20</v>
      </c>
      <c r="X8" s="69">
        <v>21</v>
      </c>
      <c r="Y8" s="69">
        <v>22</v>
      </c>
      <c r="Z8" s="69">
        <v>23</v>
      </c>
      <c r="AA8" s="69">
        <v>24</v>
      </c>
      <c r="AB8" s="69">
        <v>25</v>
      </c>
      <c r="AC8" s="69">
        <v>26</v>
      </c>
      <c r="AD8" s="69">
        <v>27</v>
      </c>
      <c r="AE8" s="69">
        <v>28</v>
      </c>
      <c r="AF8" s="69">
        <v>29</v>
      </c>
      <c r="AG8" s="69">
        <v>30</v>
      </c>
      <c r="AH8" s="69">
        <v>31</v>
      </c>
      <c r="AI8" s="148" t="s">
        <v>5</v>
      </c>
      <c r="AJ8" s="149" t="s">
        <v>6</v>
      </c>
      <c r="AK8" s="150" t="s">
        <v>7</v>
      </c>
      <c r="AL8" s="151" t="s">
        <v>8</v>
      </c>
      <c r="AM8" s="151" t="s">
        <v>9</v>
      </c>
      <c r="AN8" s="150" t="s">
        <v>10</v>
      </c>
      <c r="AO8" s="150" t="s">
        <v>62</v>
      </c>
    </row>
    <row r="9" spans="1:41" ht="15.75" x14ac:dyDescent="0.25">
      <c r="A9" s="242"/>
      <c r="B9" s="242"/>
      <c r="C9" s="242"/>
      <c r="D9" s="131"/>
      <c r="E9" s="131"/>
      <c r="F9" s="131"/>
      <c r="G9" s="131"/>
      <c r="H9" s="131"/>
      <c r="I9" s="131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 t="s">
        <v>12</v>
      </c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132"/>
    </row>
    <row r="10" spans="1:41" ht="15.75" x14ac:dyDescent="0.25">
      <c r="A10" s="158">
        <v>1</v>
      </c>
      <c r="B10" s="77" t="s">
        <v>22</v>
      </c>
      <c r="C10" s="78"/>
      <c r="D10" s="79">
        <v>1</v>
      </c>
      <c r="E10" s="79" t="s">
        <v>14</v>
      </c>
      <c r="F10" s="79" t="s">
        <v>13</v>
      </c>
      <c r="G10" s="79" t="s">
        <v>14</v>
      </c>
      <c r="H10" s="79">
        <v>1</v>
      </c>
      <c r="I10" s="79">
        <v>1</v>
      </c>
      <c r="J10" s="79">
        <v>1</v>
      </c>
      <c r="K10" s="79" t="s">
        <v>13</v>
      </c>
      <c r="L10" s="79" t="s">
        <v>13</v>
      </c>
      <c r="M10" s="79" t="s">
        <v>13</v>
      </c>
      <c r="N10" s="79">
        <v>1</v>
      </c>
      <c r="O10" s="79">
        <v>1</v>
      </c>
      <c r="P10" s="79">
        <v>1</v>
      </c>
      <c r="Q10" s="79">
        <v>1</v>
      </c>
      <c r="R10" s="79" t="s">
        <v>14</v>
      </c>
      <c r="S10" s="79" t="s">
        <v>13</v>
      </c>
      <c r="T10" s="79" t="s">
        <v>13</v>
      </c>
      <c r="U10" s="79">
        <v>1</v>
      </c>
      <c r="V10" s="79">
        <v>1</v>
      </c>
      <c r="W10" s="79">
        <v>1</v>
      </c>
      <c r="X10" s="79">
        <v>0</v>
      </c>
      <c r="Y10" s="79" t="s">
        <v>14</v>
      </c>
      <c r="Z10" s="79" t="s">
        <v>13</v>
      </c>
      <c r="AA10" s="79" t="s">
        <v>13</v>
      </c>
      <c r="AB10" s="79" t="s">
        <v>14</v>
      </c>
      <c r="AC10" s="79" t="s">
        <v>14</v>
      </c>
      <c r="AD10" s="79" t="s">
        <v>14</v>
      </c>
      <c r="AE10" s="79" t="s">
        <v>14</v>
      </c>
      <c r="AF10" s="79" t="s">
        <v>14</v>
      </c>
      <c r="AG10" s="79" t="s">
        <v>14</v>
      </c>
      <c r="AH10" s="79" t="s">
        <v>14</v>
      </c>
      <c r="AI10" s="79">
        <f>SUM(D10:AH10)</f>
        <v>11</v>
      </c>
      <c r="AJ10" s="79">
        <v>2</v>
      </c>
      <c r="AK10" s="80">
        <f>AI10*58+AJ10*18</f>
        <v>674</v>
      </c>
      <c r="AL10" s="80">
        <f>AI10*14.5+AJ10*18</f>
        <v>195.5</v>
      </c>
      <c r="AM10" s="80">
        <v>0</v>
      </c>
      <c r="AN10" s="80">
        <v>195.5</v>
      </c>
      <c r="AO10" s="80">
        <f>AM10-AL10+AN10</f>
        <v>0</v>
      </c>
    </row>
    <row r="11" spans="1:41" ht="15.75" x14ac:dyDescent="0.25">
      <c r="A11" s="158">
        <f>A10+1</f>
        <v>2</v>
      </c>
      <c r="B11" s="77" t="s">
        <v>23</v>
      </c>
      <c r="C11" s="78"/>
      <c r="D11" s="79">
        <v>1</v>
      </c>
      <c r="E11" s="79" t="s">
        <v>14</v>
      </c>
      <c r="F11" s="79" t="s">
        <v>13</v>
      </c>
      <c r="G11" s="79" t="s">
        <v>14</v>
      </c>
      <c r="H11" s="79" t="s">
        <v>14</v>
      </c>
      <c r="I11" s="79">
        <v>1</v>
      </c>
      <c r="J11" s="79">
        <v>1</v>
      </c>
      <c r="K11" s="79" t="s">
        <v>13</v>
      </c>
      <c r="L11" s="79" t="s">
        <v>13</v>
      </c>
      <c r="M11" s="79" t="s">
        <v>13</v>
      </c>
      <c r="N11" s="79">
        <v>1</v>
      </c>
      <c r="O11" s="79">
        <v>1</v>
      </c>
      <c r="P11" s="79">
        <v>1</v>
      </c>
      <c r="Q11" s="79">
        <v>1</v>
      </c>
      <c r="R11" s="79">
        <v>1</v>
      </c>
      <c r="S11" s="79" t="s">
        <v>13</v>
      </c>
      <c r="T11" s="79" t="s">
        <v>13</v>
      </c>
      <c r="U11" s="79">
        <v>1</v>
      </c>
      <c r="V11" s="79">
        <v>1</v>
      </c>
      <c r="W11" s="79">
        <v>1</v>
      </c>
      <c r="X11" s="79">
        <v>0</v>
      </c>
      <c r="Y11" s="79" t="s">
        <v>14</v>
      </c>
      <c r="Z11" s="79" t="s">
        <v>13</v>
      </c>
      <c r="AA11" s="79" t="s">
        <v>13</v>
      </c>
      <c r="AB11" s="79" t="s">
        <v>14</v>
      </c>
      <c r="AC11" s="79" t="s">
        <v>14</v>
      </c>
      <c r="AD11" s="79" t="s">
        <v>14</v>
      </c>
      <c r="AE11" s="79" t="s">
        <v>14</v>
      </c>
      <c r="AF11" s="79" t="s">
        <v>14</v>
      </c>
      <c r="AG11" s="79" t="s">
        <v>14</v>
      </c>
      <c r="AH11" s="79" t="s">
        <v>14</v>
      </c>
      <c r="AI11" s="79">
        <f t="shared" ref="AI11:AI18" si="0">SUM(D11:AH11)</f>
        <v>11</v>
      </c>
      <c r="AJ11" s="79">
        <v>13</v>
      </c>
      <c r="AK11" s="80">
        <f t="shared" ref="AK11:AK18" si="1">AI11*58+AJ11*18</f>
        <v>872</v>
      </c>
      <c r="AL11" s="80">
        <f t="shared" ref="AL11:AL18" si="2">AI11*14.5+AJ11*18</f>
        <v>393.5</v>
      </c>
      <c r="AM11" s="80">
        <v>0</v>
      </c>
      <c r="AN11" s="80">
        <v>393.5</v>
      </c>
      <c r="AO11" s="80">
        <f t="shared" ref="AO11:AO18" si="3">AM11-AL11+AN11</f>
        <v>0</v>
      </c>
    </row>
    <row r="12" spans="1:41" ht="15.75" x14ac:dyDescent="0.25">
      <c r="A12" s="158">
        <f t="shared" ref="A12:A18" si="4">A11+1</f>
        <v>3</v>
      </c>
      <c r="B12" s="77" t="s">
        <v>24</v>
      </c>
      <c r="C12" s="78"/>
      <c r="D12" s="79">
        <v>1</v>
      </c>
      <c r="E12" s="79" t="s">
        <v>14</v>
      </c>
      <c r="F12" s="79" t="s">
        <v>13</v>
      </c>
      <c r="G12" s="79">
        <v>1</v>
      </c>
      <c r="H12" s="79">
        <v>1</v>
      </c>
      <c r="I12" s="79">
        <v>1</v>
      </c>
      <c r="J12" s="79">
        <v>1</v>
      </c>
      <c r="K12" s="79" t="s">
        <v>13</v>
      </c>
      <c r="L12" s="79" t="s">
        <v>13</v>
      </c>
      <c r="M12" s="79" t="s">
        <v>13</v>
      </c>
      <c r="N12" s="79">
        <v>1</v>
      </c>
      <c r="O12" s="79">
        <v>1</v>
      </c>
      <c r="P12" s="79">
        <v>1</v>
      </c>
      <c r="Q12" s="79">
        <v>1</v>
      </c>
      <c r="R12" s="79">
        <v>1</v>
      </c>
      <c r="S12" s="79" t="s">
        <v>13</v>
      </c>
      <c r="T12" s="79" t="s">
        <v>13</v>
      </c>
      <c r="U12" s="79">
        <v>1</v>
      </c>
      <c r="V12" s="79">
        <v>1</v>
      </c>
      <c r="W12" s="79">
        <v>1</v>
      </c>
      <c r="X12" s="79">
        <v>0</v>
      </c>
      <c r="Y12" s="79" t="s">
        <v>14</v>
      </c>
      <c r="Z12" s="79" t="s">
        <v>13</v>
      </c>
      <c r="AA12" s="79" t="s">
        <v>13</v>
      </c>
      <c r="AB12" s="79" t="s">
        <v>14</v>
      </c>
      <c r="AC12" s="79" t="s">
        <v>14</v>
      </c>
      <c r="AD12" s="79" t="s">
        <v>14</v>
      </c>
      <c r="AE12" s="79" t="s">
        <v>14</v>
      </c>
      <c r="AF12" s="79" t="s">
        <v>14</v>
      </c>
      <c r="AG12" s="79" t="s">
        <v>14</v>
      </c>
      <c r="AH12" s="79" t="s">
        <v>14</v>
      </c>
      <c r="AI12" s="79">
        <f t="shared" si="0"/>
        <v>13</v>
      </c>
      <c r="AJ12" s="79">
        <v>15</v>
      </c>
      <c r="AK12" s="80">
        <f t="shared" si="1"/>
        <v>1024</v>
      </c>
      <c r="AL12" s="80">
        <f t="shared" si="2"/>
        <v>458.5</v>
      </c>
      <c r="AM12" s="81">
        <v>0</v>
      </c>
      <c r="AN12" s="80">
        <v>458.5</v>
      </c>
      <c r="AO12" s="80">
        <f t="shared" si="3"/>
        <v>0</v>
      </c>
    </row>
    <row r="13" spans="1:41" ht="15.75" x14ac:dyDescent="0.25">
      <c r="A13" s="158">
        <f t="shared" si="4"/>
        <v>4</v>
      </c>
      <c r="B13" s="77" t="s">
        <v>25</v>
      </c>
      <c r="C13" s="78"/>
      <c r="D13" s="79" t="s">
        <v>14</v>
      </c>
      <c r="E13" s="79" t="s">
        <v>14</v>
      </c>
      <c r="F13" s="79" t="s">
        <v>13</v>
      </c>
      <c r="G13" s="79">
        <v>1</v>
      </c>
      <c r="H13" s="79">
        <v>1</v>
      </c>
      <c r="I13" s="79">
        <v>1</v>
      </c>
      <c r="J13" s="79">
        <v>1</v>
      </c>
      <c r="K13" s="79" t="s">
        <v>13</v>
      </c>
      <c r="L13" s="79" t="s">
        <v>13</v>
      </c>
      <c r="M13" s="79" t="s">
        <v>13</v>
      </c>
      <c r="N13" s="79">
        <v>1</v>
      </c>
      <c r="O13" s="79">
        <v>1</v>
      </c>
      <c r="P13" s="79">
        <v>1</v>
      </c>
      <c r="Q13" s="79">
        <v>1</v>
      </c>
      <c r="R13" s="79">
        <v>1</v>
      </c>
      <c r="S13" s="79" t="s">
        <v>13</v>
      </c>
      <c r="T13" s="79" t="s">
        <v>13</v>
      </c>
      <c r="U13" s="79">
        <v>1</v>
      </c>
      <c r="V13" s="79" t="s">
        <v>14</v>
      </c>
      <c r="W13" s="79">
        <v>1</v>
      </c>
      <c r="X13" s="79">
        <v>0</v>
      </c>
      <c r="Y13" s="79" t="s">
        <v>14</v>
      </c>
      <c r="Z13" s="79" t="s">
        <v>13</v>
      </c>
      <c r="AA13" s="79" t="s">
        <v>13</v>
      </c>
      <c r="AB13" s="79" t="s">
        <v>14</v>
      </c>
      <c r="AC13" s="79" t="s">
        <v>14</v>
      </c>
      <c r="AD13" s="79" t="s">
        <v>14</v>
      </c>
      <c r="AE13" s="79" t="s">
        <v>14</v>
      </c>
      <c r="AF13" s="79" t="s">
        <v>14</v>
      </c>
      <c r="AG13" s="79" t="s">
        <v>14</v>
      </c>
      <c r="AH13" s="79" t="s">
        <v>14</v>
      </c>
      <c r="AI13" s="79">
        <f t="shared" si="0"/>
        <v>11</v>
      </c>
      <c r="AJ13" s="79">
        <v>1</v>
      </c>
      <c r="AK13" s="80">
        <f t="shared" si="1"/>
        <v>656</v>
      </c>
      <c r="AL13" s="80">
        <f t="shared" si="2"/>
        <v>177.5</v>
      </c>
      <c r="AM13" s="80">
        <v>0</v>
      </c>
      <c r="AN13" s="80">
        <v>177.5</v>
      </c>
      <c r="AO13" s="80">
        <f t="shared" si="3"/>
        <v>0</v>
      </c>
    </row>
    <row r="14" spans="1:41" ht="15.75" x14ac:dyDescent="0.25">
      <c r="A14" s="158">
        <f t="shared" si="4"/>
        <v>5</v>
      </c>
      <c r="B14" s="77" t="s">
        <v>27</v>
      </c>
      <c r="C14" s="78"/>
      <c r="D14" s="79">
        <v>1</v>
      </c>
      <c r="E14" s="79" t="s">
        <v>14</v>
      </c>
      <c r="F14" s="79" t="s">
        <v>13</v>
      </c>
      <c r="G14" s="79">
        <v>1</v>
      </c>
      <c r="H14" s="79">
        <v>1</v>
      </c>
      <c r="I14" s="79">
        <v>1</v>
      </c>
      <c r="J14" s="79">
        <v>1</v>
      </c>
      <c r="K14" s="79" t="s">
        <v>13</v>
      </c>
      <c r="L14" s="79" t="s">
        <v>13</v>
      </c>
      <c r="M14" s="79" t="s">
        <v>13</v>
      </c>
      <c r="N14" s="79">
        <v>1</v>
      </c>
      <c r="O14" s="79">
        <v>1</v>
      </c>
      <c r="P14" s="79">
        <v>1</v>
      </c>
      <c r="Q14" s="79">
        <v>1</v>
      </c>
      <c r="R14" s="79">
        <v>1</v>
      </c>
      <c r="S14" s="79" t="s">
        <v>13</v>
      </c>
      <c r="T14" s="79" t="s">
        <v>13</v>
      </c>
      <c r="U14" s="79">
        <v>1</v>
      </c>
      <c r="V14" s="79">
        <v>1</v>
      </c>
      <c r="W14" s="79">
        <v>1</v>
      </c>
      <c r="X14" s="79">
        <v>0</v>
      </c>
      <c r="Y14" s="79" t="s">
        <v>14</v>
      </c>
      <c r="Z14" s="79" t="s">
        <v>13</v>
      </c>
      <c r="AA14" s="79" t="s">
        <v>13</v>
      </c>
      <c r="AB14" s="79" t="s">
        <v>14</v>
      </c>
      <c r="AC14" s="79" t="s">
        <v>14</v>
      </c>
      <c r="AD14" s="79" t="s">
        <v>14</v>
      </c>
      <c r="AE14" s="79" t="s">
        <v>14</v>
      </c>
      <c r="AF14" s="79" t="s">
        <v>14</v>
      </c>
      <c r="AG14" s="79" t="s">
        <v>14</v>
      </c>
      <c r="AH14" s="79" t="s">
        <v>14</v>
      </c>
      <c r="AI14" s="79">
        <f t="shared" si="0"/>
        <v>13</v>
      </c>
      <c r="AJ14" s="79">
        <v>2</v>
      </c>
      <c r="AK14" s="80">
        <f t="shared" si="1"/>
        <v>790</v>
      </c>
      <c r="AL14" s="80">
        <f t="shared" si="2"/>
        <v>224.5</v>
      </c>
      <c r="AM14" s="80">
        <v>0</v>
      </c>
      <c r="AN14" s="80">
        <v>224.5</v>
      </c>
      <c r="AO14" s="80">
        <f t="shared" si="3"/>
        <v>0</v>
      </c>
    </row>
    <row r="15" spans="1:41" ht="15.75" x14ac:dyDescent="0.25">
      <c r="A15" s="158">
        <f t="shared" si="4"/>
        <v>6</v>
      </c>
      <c r="B15" s="152" t="s">
        <v>28</v>
      </c>
      <c r="C15" s="86"/>
      <c r="D15" s="79" t="s">
        <v>14</v>
      </c>
      <c r="E15" s="79" t="s">
        <v>14</v>
      </c>
      <c r="F15" s="79" t="s">
        <v>13</v>
      </c>
      <c r="G15" s="79">
        <v>1</v>
      </c>
      <c r="H15" s="79">
        <v>1</v>
      </c>
      <c r="I15" s="79">
        <v>1</v>
      </c>
      <c r="J15" s="79">
        <v>1</v>
      </c>
      <c r="K15" s="79" t="s">
        <v>13</v>
      </c>
      <c r="L15" s="79" t="s">
        <v>13</v>
      </c>
      <c r="M15" s="79" t="s">
        <v>13</v>
      </c>
      <c r="N15" s="79">
        <v>1</v>
      </c>
      <c r="O15" s="79">
        <v>1</v>
      </c>
      <c r="P15" s="79">
        <v>1</v>
      </c>
      <c r="Q15" s="79">
        <v>1</v>
      </c>
      <c r="R15" s="79" t="s">
        <v>14</v>
      </c>
      <c r="S15" s="79" t="s">
        <v>13</v>
      </c>
      <c r="T15" s="79" t="s">
        <v>13</v>
      </c>
      <c r="U15" s="79">
        <v>1</v>
      </c>
      <c r="V15" s="79">
        <v>1</v>
      </c>
      <c r="W15" s="79">
        <v>1</v>
      </c>
      <c r="X15" s="79">
        <v>0</v>
      </c>
      <c r="Y15" s="79" t="s">
        <v>14</v>
      </c>
      <c r="Z15" s="79" t="s">
        <v>13</v>
      </c>
      <c r="AA15" s="79" t="s">
        <v>13</v>
      </c>
      <c r="AB15" s="79" t="s">
        <v>14</v>
      </c>
      <c r="AC15" s="79" t="s">
        <v>14</v>
      </c>
      <c r="AD15" s="79" t="s">
        <v>14</v>
      </c>
      <c r="AE15" s="79" t="s">
        <v>14</v>
      </c>
      <c r="AF15" s="79" t="s">
        <v>14</v>
      </c>
      <c r="AG15" s="79" t="s">
        <v>14</v>
      </c>
      <c r="AH15" s="79" t="s">
        <v>14</v>
      </c>
      <c r="AI15" s="79">
        <f t="shared" si="0"/>
        <v>11</v>
      </c>
      <c r="AJ15" s="79">
        <v>1</v>
      </c>
      <c r="AK15" s="80">
        <f t="shared" si="1"/>
        <v>656</v>
      </c>
      <c r="AL15" s="80">
        <f t="shared" si="2"/>
        <v>177.5</v>
      </c>
      <c r="AM15" s="80">
        <v>0</v>
      </c>
      <c r="AN15" s="80">
        <v>177.5</v>
      </c>
      <c r="AO15" s="80">
        <f t="shared" si="3"/>
        <v>0</v>
      </c>
    </row>
    <row r="16" spans="1:41" ht="15.75" x14ac:dyDescent="0.25">
      <c r="A16" s="158">
        <f t="shared" si="4"/>
        <v>7</v>
      </c>
      <c r="B16" s="152" t="s">
        <v>29</v>
      </c>
      <c r="C16" s="86"/>
      <c r="D16" s="79">
        <v>1</v>
      </c>
      <c r="E16" s="79" t="s">
        <v>14</v>
      </c>
      <c r="F16" s="79" t="s">
        <v>13</v>
      </c>
      <c r="G16" s="79">
        <v>1</v>
      </c>
      <c r="H16" s="79">
        <v>1</v>
      </c>
      <c r="I16" s="79">
        <v>1</v>
      </c>
      <c r="J16" s="79" t="s">
        <v>14</v>
      </c>
      <c r="K16" s="79" t="s">
        <v>13</v>
      </c>
      <c r="L16" s="79" t="s">
        <v>13</v>
      </c>
      <c r="M16" s="79" t="s">
        <v>13</v>
      </c>
      <c r="N16" s="79">
        <v>1</v>
      </c>
      <c r="O16" s="79">
        <v>1</v>
      </c>
      <c r="P16" s="79">
        <v>1</v>
      </c>
      <c r="Q16" s="79">
        <v>1</v>
      </c>
      <c r="R16" s="79">
        <v>1</v>
      </c>
      <c r="S16" s="79" t="s">
        <v>13</v>
      </c>
      <c r="T16" s="79" t="s">
        <v>13</v>
      </c>
      <c r="U16" s="79">
        <v>1</v>
      </c>
      <c r="V16" s="79">
        <v>1</v>
      </c>
      <c r="W16" s="79">
        <v>1</v>
      </c>
      <c r="X16" s="79">
        <v>0</v>
      </c>
      <c r="Y16" s="79" t="s">
        <v>14</v>
      </c>
      <c r="Z16" s="79" t="s">
        <v>13</v>
      </c>
      <c r="AA16" s="79" t="s">
        <v>13</v>
      </c>
      <c r="AB16" s="79" t="s">
        <v>14</v>
      </c>
      <c r="AC16" s="79" t="s">
        <v>14</v>
      </c>
      <c r="AD16" s="79" t="s">
        <v>14</v>
      </c>
      <c r="AE16" s="79" t="s">
        <v>14</v>
      </c>
      <c r="AF16" s="79" t="s">
        <v>14</v>
      </c>
      <c r="AG16" s="79" t="s">
        <v>14</v>
      </c>
      <c r="AH16" s="79" t="s">
        <v>14</v>
      </c>
      <c r="AI16" s="79">
        <f t="shared" si="0"/>
        <v>12</v>
      </c>
      <c r="AJ16" s="79">
        <v>13</v>
      </c>
      <c r="AK16" s="80">
        <f t="shared" si="1"/>
        <v>930</v>
      </c>
      <c r="AL16" s="80">
        <f t="shared" si="2"/>
        <v>408</v>
      </c>
      <c r="AM16" s="80">
        <v>0</v>
      </c>
      <c r="AN16" s="80">
        <v>408</v>
      </c>
      <c r="AO16" s="80">
        <f t="shared" si="3"/>
        <v>0</v>
      </c>
    </row>
    <row r="17" spans="1:41" ht="15.75" x14ac:dyDescent="0.25">
      <c r="A17" s="158">
        <f t="shared" si="4"/>
        <v>8</v>
      </c>
      <c r="B17" s="77" t="s">
        <v>30</v>
      </c>
      <c r="C17" s="78"/>
      <c r="D17" s="79">
        <v>1</v>
      </c>
      <c r="E17" s="79" t="s">
        <v>14</v>
      </c>
      <c r="F17" s="79" t="s">
        <v>13</v>
      </c>
      <c r="G17" s="79">
        <v>1</v>
      </c>
      <c r="H17" s="79">
        <v>1</v>
      </c>
      <c r="I17" s="79">
        <v>1</v>
      </c>
      <c r="J17" s="79">
        <v>1</v>
      </c>
      <c r="K17" s="79" t="s">
        <v>13</v>
      </c>
      <c r="L17" s="79" t="s">
        <v>13</v>
      </c>
      <c r="M17" s="79" t="s">
        <v>13</v>
      </c>
      <c r="N17" s="79">
        <v>1</v>
      </c>
      <c r="O17" s="79">
        <v>1</v>
      </c>
      <c r="P17" s="79">
        <v>1</v>
      </c>
      <c r="Q17" s="79">
        <v>1</v>
      </c>
      <c r="R17" s="79">
        <v>1</v>
      </c>
      <c r="S17" s="79" t="s">
        <v>13</v>
      </c>
      <c r="T17" s="79" t="s">
        <v>13</v>
      </c>
      <c r="U17" s="79">
        <v>1</v>
      </c>
      <c r="V17" s="79">
        <v>1</v>
      </c>
      <c r="W17" s="79">
        <v>1</v>
      </c>
      <c r="X17" s="79">
        <v>0</v>
      </c>
      <c r="Y17" s="79" t="s">
        <v>14</v>
      </c>
      <c r="Z17" s="79" t="s">
        <v>13</v>
      </c>
      <c r="AA17" s="79" t="s">
        <v>13</v>
      </c>
      <c r="AB17" s="79" t="s">
        <v>14</v>
      </c>
      <c r="AC17" s="79" t="s">
        <v>14</v>
      </c>
      <c r="AD17" s="79" t="s">
        <v>14</v>
      </c>
      <c r="AE17" s="79" t="s">
        <v>14</v>
      </c>
      <c r="AF17" s="79" t="s">
        <v>14</v>
      </c>
      <c r="AG17" s="79" t="s">
        <v>14</v>
      </c>
      <c r="AH17" s="79" t="s">
        <v>14</v>
      </c>
      <c r="AI17" s="79">
        <f t="shared" si="0"/>
        <v>13</v>
      </c>
      <c r="AJ17" s="79">
        <v>15</v>
      </c>
      <c r="AK17" s="80">
        <f t="shared" si="1"/>
        <v>1024</v>
      </c>
      <c r="AL17" s="80">
        <f t="shared" si="2"/>
        <v>458.5</v>
      </c>
      <c r="AM17" s="80">
        <v>0</v>
      </c>
      <c r="AN17" s="80">
        <v>458.5</v>
      </c>
      <c r="AO17" s="80">
        <f t="shared" si="3"/>
        <v>0</v>
      </c>
    </row>
    <row r="18" spans="1:41" ht="15.75" x14ac:dyDescent="0.25">
      <c r="A18" s="158">
        <f t="shared" si="4"/>
        <v>9</v>
      </c>
      <c r="B18" s="240" t="s">
        <v>32</v>
      </c>
      <c r="C18" s="214"/>
      <c r="D18" s="79">
        <v>1</v>
      </c>
      <c r="E18" s="79" t="s">
        <v>14</v>
      </c>
      <c r="F18" s="79" t="s">
        <v>13</v>
      </c>
      <c r="G18" s="79">
        <v>1</v>
      </c>
      <c r="H18" s="79">
        <v>1</v>
      </c>
      <c r="I18" s="79">
        <v>1</v>
      </c>
      <c r="J18" s="79" t="s">
        <v>14</v>
      </c>
      <c r="K18" s="79" t="s">
        <v>13</v>
      </c>
      <c r="L18" s="79" t="s">
        <v>13</v>
      </c>
      <c r="M18" s="79" t="s">
        <v>13</v>
      </c>
      <c r="N18" s="79">
        <v>1</v>
      </c>
      <c r="O18" s="79">
        <v>1</v>
      </c>
      <c r="P18" s="79">
        <v>1</v>
      </c>
      <c r="Q18" s="79">
        <v>1</v>
      </c>
      <c r="R18" s="79">
        <v>1</v>
      </c>
      <c r="S18" s="79" t="s">
        <v>13</v>
      </c>
      <c r="T18" s="79" t="s">
        <v>13</v>
      </c>
      <c r="U18" s="79">
        <v>1</v>
      </c>
      <c r="V18" s="79">
        <v>1</v>
      </c>
      <c r="W18" s="79">
        <v>1</v>
      </c>
      <c r="X18" s="79">
        <v>0</v>
      </c>
      <c r="Y18" s="79" t="s">
        <v>14</v>
      </c>
      <c r="Z18" s="79" t="s">
        <v>13</v>
      </c>
      <c r="AA18" s="79" t="s">
        <v>13</v>
      </c>
      <c r="AB18" s="79" t="s">
        <v>14</v>
      </c>
      <c r="AC18" s="79" t="s">
        <v>14</v>
      </c>
      <c r="AD18" s="79" t="s">
        <v>14</v>
      </c>
      <c r="AE18" s="79" t="s">
        <v>14</v>
      </c>
      <c r="AF18" s="79" t="s">
        <v>14</v>
      </c>
      <c r="AG18" s="79" t="s">
        <v>14</v>
      </c>
      <c r="AH18" s="79" t="s">
        <v>14</v>
      </c>
      <c r="AI18" s="79">
        <f t="shared" si="0"/>
        <v>12</v>
      </c>
      <c r="AJ18" s="87">
        <v>2</v>
      </c>
      <c r="AK18" s="80">
        <f t="shared" si="1"/>
        <v>732</v>
      </c>
      <c r="AL18" s="80">
        <f t="shared" si="2"/>
        <v>210</v>
      </c>
      <c r="AM18" s="80">
        <v>0</v>
      </c>
      <c r="AN18" s="80">
        <v>210</v>
      </c>
      <c r="AO18" s="80">
        <f t="shared" si="3"/>
        <v>0</v>
      </c>
    </row>
    <row r="19" spans="1:41" ht="16.5" thickBot="1" x14ac:dyDescent="0.3">
      <c r="A19" s="159"/>
      <c r="B19" s="90"/>
      <c r="C19" s="90"/>
      <c r="D19" s="90"/>
      <c r="E19" s="90"/>
      <c r="F19" s="90"/>
      <c r="G19" s="90"/>
      <c r="H19" s="90"/>
      <c r="I19" s="90"/>
      <c r="J19" s="90"/>
      <c r="K19" s="79"/>
      <c r="L19" s="79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79"/>
      <c r="AK19" s="80"/>
      <c r="AL19" s="80"/>
      <c r="AM19" s="80"/>
      <c r="AN19" s="89"/>
      <c r="AO19" s="80"/>
    </row>
    <row r="20" spans="1:41" ht="16.5" thickBot="1" x14ac:dyDescent="0.3">
      <c r="A20" s="160">
        <v>9</v>
      </c>
      <c r="B20" s="215" t="s">
        <v>61</v>
      </c>
      <c r="C20" s="216"/>
      <c r="D20" s="133">
        <f>SUM(D10:D19)</f>
        <v>7</v>
      </c>
      <c r="E20" s="134">
        <f t="shared" ref="E20:AH20" si="5">SUM(E10:E19)</f>
        <v>0</v>
      </c>
      <c r="F20" s="134">
        <f t="shared" si="5"/>
        <v>0</v>
      </c>
      <c r="G20" s="134">
        <f t="shared" si="5"/>
        <v>7</v>
      </c>
      <c r="H20" s="134">
        <f t="shared" si="5"/>
        <v>8</v>
      </c>
      <c r="I20" s="134">
        <f t="shared" si="5"/>
        <v>9</v>
      </c>
      <c r="J20" s="134">
        <f t="shared" si="5"/>
        <v>7</v>
      </c>
      <c r="K20" s="134">
        <f t="shared" si="5"/>
        <v>0</v>
      </c>
      <c r="L20" s="134">
        <f t="shared" si="5"/>
        <v>0</v>
      </c>
      <c r="M20" s="134">
        <f t="shared" si="5"/>
        <v>0</v>
      </c>
      <c r="N20" s="134">
        <f t="shared" si="5"/>
        <v>9</v>
      </c>
      <c r="O20" s="134">
        <f t="shared" si="5"/>
        <v>9</v>
      </c>
      <c r="P20" s="134">
        <f t="shared" si="5"/>
        <v>9</v>
      </c>
      <c r="Q20" s="134">
        <f t="shared" si="5"/>
        <v>9</v>
      </c>
      <c r="R20" s="134">
        <f t="shared" si="5"/>
        <v>7</v>
      </c>
      <c r="S20" s="134">
        <f t="shared" si="5"/>
        <v>0</v>
      </c>
      <c r="T20" s="134">
        <f t="shared" si="5"/>
        <v>0</v>
      </c>
      <c r="U20" s="134">
        <f t="shared" si="5"/>
        <v>9</v>
      </c>
      <c r="V20" s="134">
        <f t="shared" si="5"/>
        <v>8</v>
      </c>
      <c r="W20" s="134">
        <f t="shared" si="5"/>
        <v>9</v>
      </c>
      <c r="X20" s="134">
        <f t="shared" si="5"/>
        <v>0</v>
      </c>
      <c r="Y20" s="134">
        <f t="shared" si="5"/>
        <v>0</v>
      </c>
      <c r="Z20" s="134">
        <f t="shared" si="5"/>
        <v>0</v>
      </c>
      <c r="AA20" s="134">
        <f t="shared" si="5"/>
        <v>0</v>
      </c>
      <c r="AB20" s="134">
        <f t="shared" si="5"/>
        <v>0</v>
      </c>
      <c r="AC20" s="134">
        <f t="shared" si="5"/>
        <v>0</v>
      </c>
      <c r="AD20" s="134">
        <f t="shared" si="5"/>
        <v>0</v>
      </c>
      <c r="AE20" s="134">
        <f t="shared" si="5"/>
        <v>0</v>
      </c>
      <c r="AF20" s="134">
        <f t="shared" si="5"/>
        <v>0</v>
      </c>
      <c r="AG20" s="134">
        <f t="shared" si="5"/>
        <v>0</v>
      </c>
      <c r="AH20" s="134">
        <f t="shared" si="5"/>
        <v>0</v>
      </c>
      <c r="AI20" s="93">
        <f>SUM(AI10:AI18)</f>
        <v>107</v>
      </c>
      <c r="AJ20" s="93">
        <f t="shared" ref="AJ20:AO20" si="6">SUM(AJ10:AJ19)</f>
        <v>64</v>
      </c>
      <c r="AK20" s="94">
        <f t="shared" si="6"/>
        <v>7358</v>
      </c>
      <c r="AL20" s="94">
        <f t="shared" si="6"/>
        <v>2703.5</v>
      </c>
      <c r="AM20" s="94">
        <f t="shared" si="6"/>
        <v>0</v>
      </c>
      <c r="AN20" s="94">
        <f t="shared" si="6"/>
        <v>2703.5</v>
      </c>
      <c r="AO20" s="94">
        <f t="shared" si="6"/>
        <v>0</v>
      </c>
    </row>
    <row r="21" spans="1:41" ht="15.75" x14ac:dyDescent="0.25">
      <c r="B21" s="217" t="s">
        <v>16</v>
      </c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8"/>
    </row>
    <row r="22" spans="1:41" ht="15.75" x14ac:dyDescent="0.25">
      <c r="A22" s="158">
        <v>1</v>
      </c>
      <c r="B22" s="243" t="s">
        <v>34</v>
      </c>
      <c r="C22" s="220"/>
      <c r="D22" s="79">
        <v>1</v>
      </c>
      <c r="E22" s="79" t="s">
        <v>14</v>
      </c>
      <c r="F22" s="79" t="s">
        <v>13</v>
      </c>
      <c r="G22" s="79">
        <v>1</v>
      </c>
      <c r="H22" s="79">
        <v>1</v>
      </c>
      <c r="I22" s="79">
        <v>1</v>
      </c>
      <c r="J22" s="79">
        <v>1</v>
      </c>
      <c r="K22" s="79" t="s">
        <v>13</v>
      </c>
      <c r="L22" s="79" t="s">
        <v>13</v>
      </c>
      <c r="M22" s="79" t="s">
        <v>13</v>
      </c>
      <c r="N22" s="79">
        <v>1</v>
      </c>
      <c r="O22" s="79">
        <v>1</v>
      </c>
      <c r="P22" s="79">
        <v>1</v>
      </c>
      <c r="Q22" s="79">
        <v>1</v>
      </c>
      <c r="R22" s="79">
        <v>1</v>
      </c>
      <c r="S22" s="79" t="s">
        <v>13</v>
      </c>
      <c r="T22" s="79" t="s">
        <v>13</v>
      </c>
      <c r="U22" s="79">
        <v>1</v>
      </c>
      <c r="V22" s="79">
        <v>1</v>
      </c>
      <c r="W22" s="79">
        <v>1</v>
      </c>
      <c r="X22" s="79">
        <v>0</v>
      </c>
      <c r="Y22" s="79" t="s">
        <v>14</v>
      </c>
      <c r="Z22" s="79" t="s">
        <v>13</v>
      </c>
      <c r="AA22" s="79" t="s">
        <v>13</v>
      </c>
      <c r="AB22" s="79" t="s">
        <v>14</v>
      </c>
      <c r="AC22" s="79" t="s">
        <v>14</v>
      </c>
      <c r="AD22" s="79" t="s">
        <v>14</v>
      </c>
      <c r="AE22" s="79" t="s">
        <v>14</v>
      </c>
      <c r="AF22" s="79" t="s">
        <v>14</v>
      </c>
      <c r="AG22" s="79" t="s">
        <v>14</v>
      </c>
      <c r="AH22" s="79" t="s">
        <v>14</v>
      </c>
      <c r="AI22" s="79">
        <f>SUM(D22:AH22)</f>
        <v>13</v>
      </c>
      <c r="AJ22" s="79">
        <v>15</v>
      </c>
      <c r="AK22" s="80">
        <f t="shared" ref="AK22:AK28" si="7">AI22*58+AJ22*18</f>
        <v>1024</v>
      </c>
      <c r="AL22" s="80">
        <f>AI22*45.6+AJ22*18</f>
        <v>862.80000000000007</v>
      </c>
      <c r="AM22" s="80">
        <v>0</v>
      </c>
      <c r="AN22" s="80">
        <v>862.8</v>
      </c>
      <c r="AO22" s="80">
        <f t="shared" ref="AO22:AO28" si="8">AM22-AL22+AN22</f>
        <v>0</v>
      </c>
    </row>
    <row r="23" spans="1:41" ht="15.75" x14ac:dyDescent="0.25">
      <c r="A23" s="158">
        <f>A22+1</f>
        <v>2</v>
      </c>
      <c r="B23" s="244" t="s">
        <v>35</v>
      </c>
      <c r="C23" s="222"/>
      <c r="D23" s="79">
        <v>1</v>
      </c>
      <c r="E23" s="79" t="s">
        <v>14</v>
      </c>
      <c r="F23" s="79" t="s">
        <v>13</v>
      </c>
      <c r="G23" s="79">
        <v>1</v>
      </c>
      <c r="H23" s="79">
        <v>1</v>
      </c>
      <c r="I23" s="79">
        <v>1</v>
      </c>
      <c r="J23" s="79">
        <v>1</v>
      </c>
      <c r="K23" s="79" t="s">
        <v>13</v>
      </c>
      <c r="L23" s="79" t="s">
        <v>13</v>
      </c>
      <c r="M23" s="79" t="s">
        <v>13</v>
      </c>
      <c r="N23" s="79">
        <v>1</v>
      </c>
      <c r="O23" s="79">
        <v>1</v>
      </c>
      <c r="P23" s="79">
        <v>1</v>
      </c>
      <c r="Q23" s="79">
        <v>1</v>
      </c>
      <c r="R23" s="79">
        <v>1</v>
      </c>
      <c r="S23" s="79" t="s">
        <v>13</v>
      </c>
      <c r="T23" s="79" t="s">
        <v>13</v>
      </c>
      <c r="U23" s="79">
        <v>1</v>
      </c>
      <c r="V23" s="79">
        <v>1</v>
      </c>
      <c r="W23" s="79">
        <v>1</v>
      </c>
      <c r="X23" s="79">
        <v>0</v>
      </c>
      <c r="Y23" s="79" t="s">
        <v>14</v>
      </c>
      <c r="Z23" s="79" t="s">
        <v>13</v>
      </c>
      <c r="AA23" s="79" t="s">
        <v>13</v>
      </c>
      <c r="AB23" s="79" t="s">
        <v>14</v>
      </c>
      <c r="AC23" s="79" t="s">
        <v>14</v>
      </c>
      <c r="AD23" s="79" t="s">
        <v>14</v>
      </c>
      <c r="AE23" s="79" t="s">
        <v>14</v>
      </c>
      <c r="AF23" s="79" t="s">
        <v>14</v>
      </c>
      <c r="AG23" s="79" t="s">
        <v>14</v>
      </c>
      <c r="AH23" s="79" t="s">
        <v>14</v>
      </c>
      <c r="AI23" s="79">
        <f t="shared" ref="AI23:AI28" si="9">SUM(D23:AH23)</f>
        <v>13</v>
      </c>
      <c r="AJ23" s="79">
        <v>2</v>
      </c>
      <c r="AK23" s="80">
        <f t="shared" si="7"/>
        <v>790</v>
      </c>
      <c r="AL23" s="80">
        <f t="shared" ref="AL23:AL28" si="10">AI23*45.6+AJ23*18</f>
        <v>628.80000000000007</v>
      </c>
      <c r="AM23" s="80">
        <v>0</v>
      </c>
      <c r="AN23" s="80">
        <v>628.79999999999995</v>
      </c>
      <c r="AO23" s="80">
        <f t="shared" si="8"/>
        <v>0</v>
      </c>
    </row>
    <row r="24" spans="1:41" ht="15.75" x14ac:dyDescent="0.25">
      <c r="A24" s="158">
        <f t="shared" ref="A24:A28" si="11">A23+1</f>
        <v>3</v>
      </c>
      <c r="B24" s="154" t="s">
        <v>36</v>
      </c>
      <c r="C24" s="141"/>
      <c r="D24" s="79">
        <v>1</v>
      </c>
      <c r="E24" s="79" t="s">
        <v>14</v>
      </c>
      <c r="F24" s="79" t="s">
        <v>13</v>
      </c>
      <c r="G24" s="79">
        <v>1</v>
      </c>
      <c r="H24" s="79">
        <v>1</v>
      </c>
      <c r="I24" s="79">
        <v>1</v>
      </c>
      <c r="J24" s="79" t="s">
        <v>14</v>
      </c>
      <c r="K24" s="79" t="s">
        <v>13</v>
      </c>
      <c r="L24" s="79" t="s">
        <v>13</v>
      </c>
      <c r="M24" s="79" t="s">
        <v>13</v>
      </c>
      <c r="N24" s="79" t="s">
        <v>14</v>
      </c>
      <c r="O24" s="79">
        <v>1</v>
      </c>
      <c r="P24" s="79">
        <v>1</v>
      </c>
      <c r="Q24" s="79">
        <v>1</v>
      </c>
      <c r="R24" s="79">
        <v>1</v>
      </c>
      <c r="S24" s="79" t="s">
        <v>13</v>
      </c>
      <c r="T24" s="79" t="s">
        <v>13</v>
      </c>
      <c r="U24" s="79">
        <v>1</v>
      </c>
      <c r="V24" s="79">
        <v>1</v>
      </c>
      <c r="W24" s="79">
        <v>1</v>
      </c>
      <c r="X24" s="79">
        <v>0</v>
      </c>
      <c r="Y24" s="79" t="s">
        <v>14</v>
      </c>
      <c r="Z24" s="79" t="s">
        <v>13</v>
      </c>
      <c r="AA24" s="79" t="s">
        <v>13</v>
      </c>
      <c r="AB24" s="79" t="s">
        <v>14</v>
      </c>
      <c r="AC24" s="79" t="s">
        <v>14</v>
      </c>
      <c r="AD24" s="79" t="s">
        <v>14</v>
      </c>
      <c r="AE24" s="79" t="s">
        <v>14</v>
      </c>
      <c r="AF24" s="79" t="s">
        <v>14</v>
      </c>
      <c r="AG24" s="79" t="s">
        <v>14</v>
      </c>
      <c r="AH24" s="79" t="s">
        <v>14</v>
      </c>
      <c r="AI24" s="79">
        <f t="shared" si="9"/>
        <v>11</v>
      </c>
      <c r="AJ24" s="79">
        <v>13</v>
      </c>
      <c r="AK24" s="80">
        <f t="shared" si="7"/>
        <v>872</v>
      </c>
      <c r="AL24" s="80">
        <f t="shared" si="10"/>
        <v>735.6</v>
      </c>
      <c r="AM24" s="80">
        <v>0</v>
      </c>
      <c r="AN24" s="80">
        <v>735.6</v>
      </c>
      <c r="AO24" s="80">
        <f t="shared" si="8"/>
        <v>0</v>
      </c>
    </row>
    <row r="25" spans="1:41" ht="15.75" x14ac:dyDescent="0.25">
      <c r="A25" s="158">
        <f t="shared" si="11"/>
        <v>4</v>
      </c>
      <c r="B25" s="220" t="s">
        <v>44</v>
      </c>
      <c r="C25" s="245"/>
      <c r="D25" s="79" t="s">
        <v>14</v>
      </c>
      <c r="E25" s="79" t="s">
        <v>14</v>
      </c>
      <c r="F25" s="79" t="s">
        <v>13</v>
      </c>
      <c r="G25" s="79">
        <v>1</v>
      </c>
      <c r="H25" s="79">
        <v>1</v>
      </c>
      <c r="I25" s="79">
        <v>1</v>
      </c>
      <c r="J25" s="79">
        <v>1</v>
      </c>
      <c r="K25" s="79" t="s">
        <v>13</v>
      </c>
      <c r="L25" s="79" t="s">
        <v>13</v>
      </c>
      <c r="M25" s="79" t="s">
        <v>13</v>
      </c>
      <c r="N25" s="79">
        <v>1</v>
      </c>
      <c r="O25" s="79">
        <v>1</v>
      </c>
      <c r="P25" s="79">
        <v>1</v>
      </c>
      <c r="Q25" s="79">
        <v>1</v>
      </c>
      <c r="R25" s="79">
        <v>1</v>
      </c>
      <c r="S25" s="79" t="s">
        <v>13</v>
      </c>
      <c r="T25" s="79" t="s">
        <v>13</v>
      </c>
      <c r="U25" s="79">
        <v>1</v>
      </c>
      <c r="V25" s="79">
        <v>1</v>
      </c>
      <c r="W25" s="79">
        <v>1</v>
      </c>
      <c r="X25" s="79">
        <v>0</v>
      </c>
      <c r="Y25" s="79" t="s">
        <v>14</v>
      </c>
      <c r="Z25" s="79" t="s">
        <v>13</v>
      </c>
      <c r="AA25" s="79" t="s">
        <v>13</v>
      </c>
      <c r="AB25" s="79" t="s">
        <v>14</v>
      </c>
      <c r="AC25" s="79" t="s">
        <v>14</v>
      </c>
      <c r="AD25" s="79" t="s">
        <v>14</v>
      </c>
      <c r="AE25" s="79" t="s">
        <v>14</v>
      </c>
      <c r="AF25" s="79" t="s">
        <v>14</v>
      </c>
      <c r="AG25" s="79" t="s">
        <v>14</v>
      </c>
      <c r="AH25" s="79" t="s">
        <v>14</v>
      </c>
      <c r="AI25" s="79">
        <f t="shared" si="9"/>
        <v>12</v>
      </c>
      <c r="AJ25" s="79">
        <v>13</v>
      </c>
      <c r="AK25" s="80">
        <f t="shared" si="7"/>
        <v>930</v>
      </c>
      <c r="AL25" s="80">
        <f t="shared" si="10"/>
        <v>781.2</v>
      </c>
      <c r="AM25" s="80">
        <v>0</v>
      </c>
      <c r="AN25" s="80">
        <v>781.2</v>
      </c>
      <c r="AO25" s="80">
        <f t="shared" si="8"/>
        <v>0</v>
      </c>
    </row>
    <row r="26" spans="1:41" ht="15.75" x14ac:dyDescent="0.25">
      <c r="A26" s="158">
        <f t="shared" si="11"/>
        <v>5</v>
      </c>
      <c r="B26" s="155" t="s">
        <v>38</v>
      </c>
      <c r="C26" s="142"/>
      <c r="D26" s="79">
        <v>1</v>
      </c>
      <c r="E26" s="79" t="s">
        <v>14</v>
      </c>
      <c r="F26" s="79" t="s">
        <v>13</v>
      </c>
      <c r="G26" s="79">
        <v>1</v>
      </c>
      <c r="H26" s="79" t="s">
        <v>14</v>
      </c>
      <c r="I26" s="79">
        <v>1</v>
      </c>
      <c r="J26" s="79">
        <v>1</v>
      </c>
      <c r="K26" s="79" t="s">
        <v>13</v>
      </c>
      <c r="L26" s="79" t="s">
        <v>13</v>
      </c>
      <c r="M26" s="79" t="s">
        <v>13</v>
      </c>
      <c r="N26" s="79">
        <v>1</v>
      </c>
      <c r="O26" s="79">
        <v>1</v>
      </c>
      <c r="P26" s="79">
        <v>1</v>
      </c>
      <c r="Q26" s="79">
        <v>1</v>
      </c>
      <c r="R26" s="79">
        <v>1</v>
      </c>
      <c r="S26" s="79" t="s">
        <v>13</v>
      </c>
      <c r="T26" s="79" t="s">
        <v>13</v>
      </c>
      <c r="U26" s="79">
        <v>1</v>
      </c>
      <c r="V26" s="79">
        <v>1</v>
      </c>
      <c r="W26" s="79">
        <v>1</v>
      </c>
      <c r="X26" s="79">
        <v>0</v>
      </c>
      <c r="Y26" s="79" t="s">
        <v>14</v>
      </c>
      <c r="Z26" s="79" t="s">
        <v>13</v>
      </c>
      <c r="AA26" s="79" t="s">
        <v>13</v>
      </c>
      <c r="AB26" s="79" t="s">
        <v>14</v>
      </c>
      <c r="AC26" s="79" t="s">
        <v>14</v>
      </c>
      <c r="AD26" s="79" t="s">
        <v>14</v>
      </c>
      <c r="AE26" s="79" t="s">
        <v>14</v>
      </c>
      <c r="AF26" s="79" t="s">
        <v>14</v>
      </c>
      <c r="AG26" s="79" t="s">
        <v>14</v>
      </c>
      <c r="AH26" s="79" t="s">
        <v>14</v>
      </c>
      <c r="AI26" s="79">
        <f t="shared" si="9"/>
        <v>12</v>
      </c>
      <c r="AJ26" s="79">
        <v>2</v>
      </c>
      <c r="AK26" s="80">
        <f t="shared" si="7"/>
        <v>732</v>
      </c>
      <c r="AL26" s="80">
        <f t="shared" si="10"/>
        <v>583.20000000000005</v>
      </c>
      <c r="AM26" s="80">
        <v>0</v>
      </c>
      <c r="AN26" s="80">
        <v>583.20000000000005</v>
      </c>
      <c r="AO26" s="80">
        <f t="shared" si="8"/>
        <v>0</v>
      </c>
    </row>
    <row r="27" spans="1:41" ht="15.75" x14ac:dyDescent="0.25">
      <c r="A27" s="158">
        <f t="shared" si="11"/>
        <v>6</v>
      </c>
      <c r="B27" s="248" t="s">
        <v>39</v>
      </c>
      <c r="C27" s="249"/>
      <c r="D27" s="87">
        <v>1</v>
      </c>
      <c r="E27" s="87" t="s">
        <v>14</v>
      </c>
      <c r="F27" s="87" t="s">
        <v>13</v>
      </c>
      <c r="G27" s="87">
        <v>1</v>
      </c>
      <c r="H27" s="87">
        <v>1</v>
      </c>
      <c r="I27" s="87">
        <v>1</v>
      </c>
      <c r="J27" s="87">
        <v>1</v>
      </c>
      <c r="K27" s="87" t="s">
        <v>13</v>
      </c>
      <c r="L27" s="87" t="s">
        <v>13</v>
      </c>
      <c r="M27" s="87" t="s">
        <v>13</v>
      </c>
      <c r="N27" s="87">
        <v>1</v>
      </c>
      <c r="O27" s="87">
        <v>1</v>
      </c>
      <c r="P27" s="87">
        <v>1</v>
      </c>
      <c r="Q27" s="87">
        <v>1</v>
      </c>
      <c r="R27" s="87">
        <v>1</v>
      </c>
      <c r="S27" s="87" t="s">
        <v>13</v>
      </c>
      <c r="T27" s="87" t="s">
        <v>13</v>
      </c>
      <c r="U27" s="87">
        <v>1</v>
      </c>
      <c r="V27" s="87">
        <v>1</v>
      </c>
      <c r="W27" s="87" t="s">
        <v>14</v>
      </c>
      <c r="X27" s="87">
        <v>0</v>
      </c>
      <c r="Y27" s="87" t="s">
        <v>14</v>
      </c>
      <c r="Z27" s="87" t="s">
        <v>13</v>
      </c>
      <c r="AA27" s="87" t="s">
        <v>13</v>
      </c>
      <c r="AB27" s="79" t="s">
        <v>14</v>
      </c>
      <c r="AC27" s="79" t="s">
        <v>14</v>
      </c>
      <c r="AD27" s="79" t="s">
        <v>14</v>
      </c>
      <c r="AE27" s="79" t="s">
        <v>14</v>
      </c>
      <c r="AF27" s="79" t="s">
        <v>14</v>
      </c>
      <c r="AG27" s="79" t="s">
        <v>14</v>
      </c>
      <c r="AH27" s="79" t="s">
        <v>14</v>
      </c>
      <c r="AI27" s="79">
        <f t="shared" si="9"/>
        <v>12</v>
      </c>
      <c r="AJ27" s="87">
        <v>14</v>
      </c>
      <c r="AK27" s="80">
        <f t="shared" si="7"/>
        <v>948</v>
      </c>
      <c r="AL27" s="80">
        <f t="shared" si="10"/>
        <v>799.2</v>
      </c>
      <c r="AM27" s="103">
        <v>0</v>
      </c>
      <c r="AN27" s="89">
        <v>799.2</v>
      </c>
      <c r="AO27" s="80">
        <f t="shared" si="8"/>
        <v>0</v>
      </c>
    </row>
    <row r="28" spans="1:41" ht="15.75" x14ac:dyDescent="0.25">
      <c r="A28" s="158">
        <f t="shared" si="11"/>
        <v>7</v>
      </c>
      <c r="B28" s="220" t="s">
        <v>37</v>
      </c>
      <c r="C28" s="245"/>
      <c r="D28" s="79">
        <v>1</v>
      </c>
      <c r="E28" s="79" t="s">
        <v>14</v>
      </c>
      <c r="F28" s="79" t="s">
        <v>13</v>
      </c>
      <c r="G28" s="79">
        <v>1</v>
      </c>
      <c r="H28" s="79">
        <v>1</v>
      </c>
      <c r="I28" s="79">
        <v>1</v>
      </c>
      <c r="J28" s="79" t="s">
        <v>14</v>
      </c>
      <c r="K28" s="79" t="s">
        <v>13</v>
      </c>
      <c r="L28" s="79" t="s">
        <v>13</v>
      </c>
      <c r="M28" s="79" t="s">
        <v>13</v>
      </c>
      <c r="N28" s="79">
        <v>1</v>
      </c>
      <c r="O28" s="79">
        <v>1</v>
      </c>
      <c r="P28" s="79">
        <v>1</v>
      </c>
      <c r="Q28" s="79">
        <v>1</v>
      </c>
      <c r="R28" s="79">
        <v>1</v>
      </c>
      <c r="S28" s="79" t="s">
        <v>13</v>
      </c>
      <c r="T28" s="79" t="s">
        <v>13</v>
      </c>
      <c r="U28" s="79" t="s">
        <v>14</v>
      </c>
      <c r="V28" s="79" t="s">
        <v>14</v>
      </c>
      <c r="W28" s="79" t="s">
        <v>14</v>
      </c>
      <c r="X28" s="79">
        <v>0</v>
      </c>
      <c r="Y28" s="79" t="s">
        <v>14</v>
      </c>
      <c r="Z28" s="79" t="s">
        <v>13</v>
      </c>
      <c r="AA28" s="79" t="s">
        <v>13</v>
      </c>
      <c r="AB28" s="79" t="s">
        <v>14</v>
      </c>
      <c r="AC28" s="79" t="s">
        <v>14</v>
      </c>
      <c r="AD28" s="79" t="s">
        <v>14</v>
      </c>
      <c r="AE28" s="79" t="s">
        <v>14</v>
      </c>
      <c r="AF28" s="79" t="s">
        <v>14</v>
      </c>
      <c r="AG28" s="79" t="s">
        <v>14</v>
      </c>
      <c r="AH28" s="79" t="s">
        <v>14</v>
      </c>
      <c r="AI28" s="79">
        <f t="shared" si="9"/>
        <v>9</v>
      </c>
      <c r="AJ28" s="69">
        <v>1</v>
      </c>
      <c r="AK28" s="80">
        <f t="shared" si="7"/>
        <v>540</v>
      </c>
      <c r="AL28" s="80">
        <f t="shared" si="10"/>
        <v>428.40000000000003</v>
      </c>
      <c r="AM28" s="102">
        <v>0</v>
      </c>
      <c r="AN28" s="102">
        <v>428.4</v>
      </c>
      <c r="AO28" s="80">
        <f t="shared" si="8"/>
        <v>0</v>
      </c>
    </row>
    <row r="29" spans="1:41" ht="16.5" thickBot="1" x14ac:dyDescent="0.3">
      <c r="A29" s="159"/>
      <c r="B29" s="248"/>
      <c r="C29" s="250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44"/>
      <c r="AK29" s="145"/>
      <c r="AL29" s="145"/>
      <c r="AM29" s="146"/>
      <c r="AN29" s="146"/>
      <c r="AO29" s="146"/>
    </row>
    <row r="30" spans="1:41" ht="16.5" thickBot="1" x14ac:dyDescent="0.3">
      <c r="A30" s="160">
        <v>7</v>
      </c>
      <c r="B30" s="246" t="s">
        <v>45</v>
      </c>
      <c r="C30" s="247"/>
      <c r="D30" s="93">
        <f>SUM(D22:D29)</f>
        <v>6</v>
      </c>
      <c r="E30" s="93">
        <f t="shared" ref="E30:AH30" si="12">SUM(E22:E29)</f>
        <v>0</v>
      </c>
      <c r="F30" s="93">
        <f t="shared" si="12"/>
        <v>0</v>
      </c>
      <c r="G30" s="93">
        <f t="shared" si="12"/>
        <v>7</v>
      </c>
      <c r="H30" s="93">
        <f t="shared" si="12"/>
        <v>6</v>
      </c>
      <c r="I30" s="93">
        <f t="shared" si="12"/>
        <v>7</v>
      </c>
      <c r="J30" s="93">
        <f t="shared" si="12"/>
        <v>5</v>
      </c>
      <c r="K30" s="93">
        <f t="shared" si="12"/>
        <v>0</v>
      </c>
      <c r="L30" s="93">
        <f t="shared" si="12"/>
        <v>0</v>
      </c>
      <c r="M30" s="93">
        <f t="shared" si="12"/>
        <v>0</v>
      </c>
      <c r="N30" s="93">
        <f t="shared" si="12"/>
        <v>6</v>
      </c>
      <c r="O30" s="93">
        <f t="shared" si="12"/>
        <v>7</v>
      </c>
      <c r="P30" s="93">
        <f t="shared" si="12"/>
        <v>7</v>
      </c>
      <c r="Q30" s="93">
        <f t="shared" si="12"/>
        <v>7</v>
      </c>
      <c r="R30" s="93">
        <f t="shared" si="12"/>
        <v>7</v>
      </c>
      <c r="S30" s="93">
        <f t="shared" si="12"/>
        <v>0</v>
      </c>
      <c r="T30" s="93">
        <f t="shared" si="12"/>
        <v>0</v>
      </c>
      <c r="U30" s="93">
        <f t="shared" si="12"/>
        <v>6</v>
      </c>
      <c r="V30" s="93">
        <f t="shared" si="12"/>
        <v>6</v>
      </c>
      <c r="W30" s="93">
        <f t="shared" si="12"/>
        <v>5</v>
      </c>
      <c r="X30" s="93">
        <f t="shared" si="12"/>
        <v>0</v>
      </c>
      <c r="Y30" s="93">
        <f t="shared" si="12"/>
        <v>0</v>
      </c>
      <c r="Z30" s="93">
        <f t="shared" si="12"/>
        <v>0</v>
      </c>
      <c r="AA30" s="93">
        <f t="shared" si="12"/>
        <v>0</v>
      </c>
      <c r="AB30" s="93">
        <f t="shared" si="12"/>
        <v>0</v>
      </c>
      <c r="AC30" s="93">
        <f t="shared" si="12"/>
        <v>0</v>
      </c>
      <c r="AD30" s="93">
        <f t="shared" si="12"/>
        <v>0</v>
      </c>
      <c r="AE30" s="93">
        <f t="shared" si="12"/>
        <v>0</v>
      </c>
      <c r="AF30" s="93">
        <f t="shared" si="12"/>
        <v>0</v>
      </c>
      <c r="AG30" s="93">
        <f t="shared" si="12"/>
        <v>0</v>
      </c>
      <c r="AH30" s="93">
        <f t="shared" si="12"/>
        <v>0</v>
      </c>
      <c r="AI30" s="93">
        <f>SUM(AI22:AI29)</f>
        <v>82</v>
      </c>
      <c r="AJ30" s="93">
        <f>SUM(AJ22:AJ29)</f>
        <v>60</v>
      </c>
      <c r="AK30" s="94">
        <f>SUM(AK22:AK29)</f>
        <v>5836</v>
      </c>
      <c r="AL30" s="94">
        <f t="shared" ref="AL30:AO30" si="13">SUM(AL22:AL29)</f>
        <v>4819.2</v>
      </c>
      <c r="AM30" s="94">
        <f t="shared" si="13"/>
        <v>0</v>
      </c>
      <c r="AN30" s="94">
        <f t="shared" si="13"/>
        <v>4819.1999999999989</v>
      </c>
      <c r="AO30" s="94">
        <f t="shared" si="13"/>
        <v>0</v>
      </c>
    </row>
    <row r="31" spans="1:41" ht="20.25" customHeight="1" thickBot="1" x14ac:dyDescent="0.3">
      <c r="A31" s="157">
        <f>A20+A30</f>
        <v>16</v>
      </c>
      <c r="B31" s="251" t="s">
        <v>60</v>
      </c>
      <c r="C31" s="252"/>
      <c r="D31" s="117">
        <f>D20+D30</f>
        <v>13</v>
      </c>
      <c r="E31" s="117">
        <f t="shared" ref="E31:AH31" si="14">E20+E30</f>
        <v>0</v>
      </c>
      <c r="F31" s="117">
        <f t="shared" si="14"/>
        <v>0</v>
      </c>
      <c r="G31" s="117">
        <f t="shared" si="14"/>
        <v>14</v>
      </c>
      <c r="H31" s="117">
        <f t="shared" si="14"/>
        <v>14</v>
      </c>
      <c r="I31" s="117">
        <f t="shared" si="14"/>
        <v>16</v>
      </c>
      <c r="J31" s="117">
        <f t="shared" si="14"/>
        <v>12</v>
      </c>
      <c r="K31" s="117">
        <f t="shared" si="14"/>
        <v>0</v>
      </c>
      <c r="L31" s="117">
        <f t="shared" si="14"/>
        <v>0</v>
      </c>
      <c r="M31" s="117">
        <f t="shared" si="14"/>
        <v>0</v>
      </c>
      <c r="N31" s="117">
        <f t="shared" si="14"/>
        <v>15</v>
      </c>
      <c r="O31" s="117">
        <f t="shared" si="14"/>
        <v>16</v>
      </c>
      <c r="P31" s="117">
        <f t="shared" si="14"/>
        <v>16</v>
      </c>
      <c r="Q31" s="117">
        <f t="shared" si="14"/>
        <v>16</v>
      </c>
      <c r="R31" s="117">
        <f t="shared" si="14"/>
        <v>14</v>
      </c>
      <c r="S31" s="117">
        <f t="shared" si="14"/>
        <v>0</v>
      </c>
      <c r="T31" s="117">
        <f t="shared" si="14"/>
        <v>0</v>
      </c>
      <c r="U31" s="117">
        <f t="shared" si="14"/>
        <v>15</v>
      </c>
      <c r="V31" s="117">
        <f t="shared" si="14"/>
        <v>14</v>
      </c>
      <c r="W31" s="117">
        <f t="shared" si="14"/>
        <v>14</v>
      </c>
      <c r="X31" s="117">
        <f t="shared" si="14"/>
        <v>0</v>
      </c>
      <c r="Y31" s="117">
        <f t="shared" si="14"/>
        <v>0</v>
      </c>
      <c r="Z31" s="117">
        <f t="shared" si="14"/>
        <v>0</v>
      </c>
      <c r="AA31" s="117">
        <f t="shared" si="14"/>
        <v>0</v>
      </c>
      <c r="AB31" s="117">
        <f t="shared" si="14"/>
        <v>0</v>
      </c>
      <c r="AC31" s="117">
        <f t="shared" si="14"/>
        <v>0</v>
      </c>
      <c r="AD31" s="117">
        <f t="shared" si="14"/>
        <v>0</v>
      </c>
      <c r="AE31" s="117">
        <f t="shared" si="14"/>
        <v>0</v>
      </c>
      <c r="AF31" s="117">
        <f t="shared" si="14"/>
        <v>0</v>
      </c>
      <c r="AG31" s="117">
        <f t="shared" si="14"/>
        <v>0</v>
      </c>
      <c r="AH31" s="117">
        <f t="shared" si="14"/>
        <v>0</v>
      </c>
      <c r="AI31" s="147">
        <f>AI20+AI30</f>
        <v>189</v>
      </c>
      <c r="AJ31" s="147">
        <f>AJ20+AJ30</f>
        <v>124</v>
      </c>
      <c r="AK31" s="111">
        <f>AK20+AK30</f>
        <v>13194</v>
      </c>
      <c r="AL31" s="111">
        <f t="shared" ref="AL31:AO31" si="15">AL20+AL30</f>
        <v>7522.7</v>
      </c>
      <c r="AM31" s="111">
        <f t="shared" si="15"/>
        <v>0</v>
      </c>
      <c r="AN31" s="111">
        <f t="shared" si="15"/>
        <v>7522.6999999999989</v>
      </c>
      <c r="AO31" s="111">
        <f t="shared" si="15"/>
        <v>0</v>
      </c>
    </row>
    <row r="32" spans="1:41" ht="15.75" x14ac:dyDescent="0.25"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20"/>
      <c r="AF32" s="119"/>
      <c r="AG32" s="119"/>
      <c r="AH32" s="119"/>
      <c r="AI32" s="120"/>
      <c r="AJ32" s="121"/>
      <c r="AK32" s="121"/>
      <c r="AL32" s="121"/>
      <c r="AM32" s="119"/>
      <c r="AN32" s="121"/>
      <c r="AO32" s="122"/>
    </row>
    <row r="33" spans="2:41" ht="15.75" x14ac:dyDescent="0.25">
      <c r="B33" s="65"/>
      <c r="C33" s="65"/>
      <c r="D33" s="65"/>
      <c r="E33" s="65"/>
      <c r="F33" s="65"/>
      <c r="G33" s="65"/>
      <c r="H33" s="65"/>
      <c r="I33" s="65"/>
      <c r="J33" s="213" t="s">
        <v>18</v>
      </c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67"/>
      <c r="AN33" s="65"/>
      <c r="AO33" s="65"/>
    </row>
  </sheetData>
  <mergeCells count="21">
    <mergeCell ref="J33:AL33"/>
    <mergeCell ref="B22:C22"/>
    <mergeCell ref="B23:C23"/>
    <mergeCell ref="B25:C25"/>
    <mergeCell ref="B28:C28"/>
    <mergeCell ref="B30:C30"/>
    <mergeCell ref="B27:C27"/>
    <mergeCell ref="B29:C29"/>
    <mergeCell ref="B31:C31"/>
    <mergeCell ref="B21:AO21"/>
    <mergeCell ref="B1:AO1"/>
    <mergeCell ref="B2:AI2"/>
    <mergeCell ref="AK2:AO2"/>
    <mergeCell ref="B3:AI3"/>
    <mergeCell ref="B4:AI4"/>
    <mergeCell ref="B5:AI5"/>
    <mergeCell ref="B6:AI6"/>
    <mergeCell ref="B7:AK7"/>
    <mergeCell ref="B18:C18"/>
    <mergeCell ref="B20:C20"/>
    <mergeCell ref="A8:C9"/>
  </mergeCells>
  <pageMargins left="0.16" right="0.17" top="0.74803149606299213" bottom="0.74803149606299213" header="0.31496062992125984" footer="0.31496062992125984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tabSelected="1" view="pageBreakPreview" topLeftCell="O19" zoomScaleNormal="100" zoomScaleSheetLayoutView="100" workbookViewId="0">
      <selection activeCell="AL33" sqref="AL33"/>
    </sheetView>
  </sheetViews>
  <sheetFormatPr defaultRowHeight="15" x14ac:dyDescent="0.25"/>
  <cols>
    <col min="1" max="1" width="5.28515625" customWidth="1"/>
    <col min="3" max="3" width="10" customWidth="1"/>
    <col min="4" max="4" width="5.42578125" customWidth="1"/>
    <col min="5" max="5" width="5" customWidth="1"/>
    <col min="6" max="7" width="4.85546875" customWidth="1"/>
    <col min="8" max="9" width="5.85546875" customWidth="1"/>
    <col min="10" max="11" width="5.28515625" customWidth="1"/>
    <col min="12" max="12" width="5" customWidth="1"/>
    <col min="13" max="13" width="6" customWidth="1"/>
    <col min="14" max="14" width="5.85546875" customWidth="1"/>
    <col min="15" max="15" width="5.42578125" customWidth="1"/>
    <col min="16" max="16" width="5.5703125" customWidth="1"/>
    <col min="17" max="17" width="5.28515625" customWidth="1"/>
    <col min="18" max="19" width="5.42578125" customWidth="1"/>
    <col min="20" max="20" width="6.28515625" customWidth="1"/>
    <col min="21" max="21" width="5.85546875" customWidth="1"/>
    <col min="22" max="23" width="6.140625" customWidth="1"/>
    <col min="24" max="24" width="6.5703125" customWidth="1"/>
    <col min="25" max="25" width="6.28515625" customWidth="1"/>
    <col min="26" max="26" width="6.42578125" customWidth="1"/>
    <col min="27" max="28" width="6.140625" customWidth="1"/>
    <col min="29" max="30" width="5.85546875" customWidth="1"/>
    <col min="31" max="31" width="6.28515625" customWidth="1"/>
    <col min="32" max="34" width="6" customWidth="1"/>
    <col min="35" max="36" width="9.28515625" bestFit="1" customWidth="1"/>
    <col min="37" max="37" width="10.5703125" bestFit="1" customWidth="1"/>
    <col min="38" max="38" width="9.42578125" bestFit="1" customWidth="1"/>
    <col min="39" max="39" width="9.28515625" bestFit="1" customWidth="1"/>
    <col min="40" max="40" width="9.42578125" bestFit="1" customWidth="1"/>
    <col min="41" max="41" width="9.28515625" bestFit="1" customWidth="1"/>
  </cols>
  <sheetData>
    <row r="1" spans="1:41" ht="15.75" x14ac:dyDescent="0.25">
      <c r="B1" s="234" t="s">
        <v>51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</row>
    <row r="2" spans="1:41" ht="15.75" x14ac:dyDescent="0.25">
      <c r="B2" s="235" t="s">
        <v>0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135"/>
      <c r="AK2" s="224" t="s">
        <v>1</v>
      </c>
      <c r="AL2" s="224"/>
      <c r="AM2" s="224"/>
      <c r="AN2" s="224"/>
      <c r="AO2" s="224"/>
    </row>
    <row r="3" spans="1:41" ht="15.75" x14ac:dyDescent="0.25">
      <c r="B3" s="224" t="s">
        <v>20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135"/>
      <c r="AK3" s="65"/>
      <c r="AL3" s="65"/>
      <c r="AM3" s="65"/>
      <c r="AN3" s="65"/>
      <c r="AO3" s="65"/>
    </row>
    <row r="4" spans="1:41" ht="15.75" x14ac:dyDescent="0.25">
      <c r="B4" s="236" t="s">
        <v>54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135"/>
      <c r="AK4" s="65"/>
      <c r="AL4" s="65"/>
      <c r="AM4" s="65"/>
      <c r="AN4" s="65"/>
      <c r="AO4" s="65"/>
    </row>
    <row r="5" spans="1:41" ht="15.75" x14ac:dyDescent="0.25">
      <c r="B5" s="224" t="s">
        <v>64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135"/>
      <c r="AK5" s="65"/>
      <c r="AL5" s="65"/>
      <c r="AM5" s="65"/>
      <c r="AN5" s="65"/>
      <c r="AO5" s="65"/>
    </row>
    <row r="6" spans="1:41" ht="15.75" x14ac:dyDescent="0.25">
      <c r="B6" s="223" t="s">
        <v>2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135"/>
      <c r="AK6" s="65"/>
      <c r="AL6" s="65"/>
      <c r="AM6" s="65"/>
      <c r="AN6" s="65"/>
      <c r="AO6" s="65"/>
    </row>
    <row r="7" spans="1:41" ht="15.75" x14ac:dyDescent="0.25">
      <c r="B7" s="238" t="s">
        <v>65</v>
      </c>
      <c r="C7" s="239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65"/>
      <c r="AM7" s="65"/>
      <c r="AN7" s="67" t="s">
        <v>63</v>
      </c>
      <c r="AO7" s="65"/>
    </row>
    <row r="8" spans="1:41" ht="75" x14ac:dyDescent="0.25">
      <c r="A8" s="241" t="s">
        <v>4</v>
      </c>
      <c r="B8" s="242"/>
      <c r="C8" s="242"/>
      <c r="D8" s="156">
        <v>1</v>
      </c>
      <c r="E8" s="156">
        <v>2</v>
      </c>
      <c r="F8" s="156">
        <v>3</v>
      </c>
      <c r="G8" s="156">
        <v>4</v>
      </c>
      <c r="H8" s="156">
        <v>5</v>
      </c>
      <c r="I8" s="156">
        <v>6</v>
      </c>
      <c r="J8" s="69">
        <v>7</v>
      </c>
      <c r="K8" s="69">
        <v>8</v>
      </c>
      <c r="L8" s="69">
        <v>9</v>
      </c>
      <c r="M8" s="69">
        <v>10</v>
      </c>
      <c r="N8" s="69">
        <v>11</v>
      </c>
      <c r="O8" s="69">
        <v>12</v>
      </c>
      <c r="P8" s="69">
        <v>13</v>
      </c>
      <c r="Q8" s="69">
        <v>14</v>
      </c>
      <c r="R8" s="69">
        <v>15</v>
      </c>
      <c r="S8" s="69">
        <v>16</v>
      </c>
      <c r="T8" s="69">
        <v>17</v>
      </c>
      <c r="U8" s="69">
        <v>18</v>
      </c>
      <c r="V8" s="69">
        <v>19</v>
      </c>
      <c r="W8" s="69">
        <v>20</v>
      </c>
      <c r="X8" s="69">
        <v>21</v>
      </c>
      <c r="Y8" s="69">
        <v>22</v>
      </c>
      <c r="Z8" s="69">
        <v>23</v>
      </c>
      <c r="AA8" s="69">
        <v>24</v>
      </c>
      <c r="AB8" s="69">
        <v>25</v>
      </c>
      <c r="AC8" s="69">
        <v>26</v>
      </c>
      <c r="AD8" s="69">
        <v>27</v>
      </c>
      <c r="AE8" s="69">
        <v>28</v>
      </c>
      <c r="AF8" s="69">
        <v>29</v>
      </c>
      <c r="AG8" s="69">
        <v>30</v>
      </c>
      <c r="AH8" s="69">
        <v>31</v>
      </c>
      <c r="AI8" s="148" t="s">
        <v>5</v>
      </c>
      <c r="AJ8" s="149" t="s">
        <v>6</v>
      </c>
      <c r="AK8" s="150" t="s">
        <v>7</v>
      </c>
      <c r="AL8" s="151" t="s">
        <v>8</v>
      </c>
      <c r="AM8" s="151" t="s">
        <v>9</v>
      </c>
      <c r="AN8" s="150" t="s">
        <v>10</v>
      </c>
      <c r="AO8" s="150" t="s">
        <v>62</v>
      </c>
    </row>
    <row r="9" spans="1:41" ht="15.75" x14ac:dyDescent="0.25">
      <c r="A9" s="242"/>
      <c r="B9" s="242"/>
      <c r="C9" s="242"/>
      <c r="D9" s="136"/>
      <c r="E9" s="136"/>
      <c r="F9" s="136"/>
      <c r="G9" s="136"/>
      <c r="H9" s="136"/>
      <c r="I9" s="136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 t="s">
        <v>12</v>
      </c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39"/>
    </row>
    <row r="10" spans="1:41" ht="15.75" x14ac:dyDescent="0.25">
      <c r="A10" s="158">
        <v>1</v>
      </c>
      <c r="B10" s="77" t="s">
        <v>23</v>
      </c>
      <c r="C10" s="153"/>
      <c r="D10" s="79">
        <v>1</v>
      </c>
      <c r="E10" s="79">
        <v>1</v>
      </c>
      <c r="F10" s="79">
        <v>1</v>
      </c>
      <c r="G10" s="79">
        <v>1</v>
      </c>
      <c r="H10" s="79">
        <v>1</v>
      </c>
      <c r="I10" s="79" t="s">
        <v>13</v>
      </c>
      <c r="J10" s="79" t="s">
        <v>13</v>
      </c>
      <c r="K10" s="79">
        <v>1</v>
      </c>
      <c r="L10" s="79">
        <v>1</v>
      </c>
      <c r="M10" s="79">
        <v>1</v>
      </c>
      <c r="N10" s="79">
        <v>1</v>
      </c>
      <c r="O10" s="79">
        <v>1</v>
      </c>
      <c r="P10" s="79" t="s">
        <v>13</v>
      </c>
      <c r="Q10" s="79" t="s">
        <v>13</v>
      </c>
      <c r="R10" s="79">
        <v>1</v>
      </c>
      <c r="S10" s="79">
        <v>1</v>
      </c>
      <c r="T10" s="79">
        <v>1</v>
      </c>
      <c r="U10" s="79">
        <v>1</v>
      </c>
      <c r="V10" s="79">
        <v>1</v>
      </c>
      <c r="W10" s="79" t="s">
        <v>13</v>
      </c>
      <c r="X10" s="79" t="s">
        <v>13</v>
      </c>
      <c r="Y10" s="79">
        <v>1</v>
      </c>
      <c r="Z10" s="79">
        <v>1</v>
      </c>
      <c r="AA10" s="79">
        <v>1</v>
      </c>
      <c r="AB10" s="79">
        <v>1</v>
      </c>
      <c r="AC10" s="79" t="s">
        <v>14</v>
      </c>
      <c r="AD10" s="79" t="s">
        <v>13</v>
      </c>
      <c r="AE10" s="79" t="s">
        <v>13</v>
      </c>
      <c r="AF10" s="79">
        <v>1</v>
      </c>
      <c r="AG10" s="79">
        <v>1</v>
      </c>
      <c r="AH10" s="79"/>
      <c r="AI10" s="79">
        <f>SUM(D10:AH10)</f>
        <v>21</v>
      </c>
      <c r="AJ10" s="79">
        <v>20</v>
      </c>
      <c r="AK10" s="80">
        <f>AI10*58+AJ10*18</f>
        <v>1578</v>
      </c>
      <c r="AL10" s="80">
        <f>AI10*14.5+AJ10*18</f>
        <v>664.5</v>
      </c>
      <c r="AM10" s="80">
        <v>0</v>
      </c>
      <c r="AN10" s="80">
        <v>664.5</v>
      </c>
      <c r="AO10" s="80">
        <f>AM10-AL10+AN10</f>
        <v>0</v>
      </c>
    </row>
    <row r="11" spans="1:41" ht="15.75" x14ac:dyDescent="0.25">
      <c r="A11" s="158">
        <f>A10+1</f>
        <v>2</v>
      </c>
      <c r="B11" s="77" t="s">
        <v>24</v>
      </c>
      <c r="C11" s="153"/>
      <c r="D11" s="79">
        <v>1</v>
      </c>
      <c r="E11" s="79">
        <v>1</v>
      </c>
      <c r="F11" s="79">
        <v>1</v>
      </c>
      <c r="G11" s="79">
        <v>1</v>
      </c>
      <c r="H11" s="79">
        <v>1</v>
      </c>
      <c r="I11" s="79" t="s">
        <v>13</v>
      </c>
      <c r="J11" s="79" t="s">
        <v>13</v>
      </c>
      <c r="K11" s="79">
        <v>1</v>
      </c>
      <c r="L11" s="79">
        <v>1</v>
      </c>
      <c r="M11" s="79">
        <v>1</v>
      </c>
      <c r="N11" s="79">
        <v>1</v>
      </c>
      <c r="O11" s="79">
        <v>1</v>
      </c>
      <c r="P11" s="79" t="s">
        <v>13</v>
      </c>
      <c r="Q11" s="79" t="s">
        <v>13</v>
      </c>
      <c r="R11" s="79">
        <v>1</v>
      </c>
      <c r="S11" s="79">
        <v>1</v>
      </c>
      <c r="T11" s="79">
        <v>1</v>
      </c>
      <c r="U11" s="79">
        <v>1</v>
      </c>
      <c r="V11" s="79">
        <v>1</v>
      </c>
      <c r="W11" s="79" t="s">
        <v>13</v>
      </c>
      <c r="X11" s="79" t="s">
        <v>13</v>
      </c>
      <c r="Y11" s="79">
        <v>1</v>
      </c>
      <c r="Z11" s="79">
        <v>1</v>
      </c>
      <c r="AA11" s="79">
        <v>1</v>
      </c>
      <c r="AB11" s="79">
        <v>1</v>
      </c>
      <c r="AC11" s="79" t="s">
        <v>14</v>
      </c>
      <c r="AD11" s="79" t="s">
        <v>13</v>
      </c>
      <c r="AE11" s="79" t="s">
        <v>13</v>
      </c>
      <c r="AF11" s="79">
        <v>1</v>
      </c>
      <c r="AG11" s="79">
        <v>1</v>
      </c>
      <c r="AH11" s="79"/>
      <c r="AI11" s="79">
        <f t="shared" ref="AI11:AI15" si="0">SUM(D11:AH11)</f>
        <v>21</v>
      </c>
      <c r="AJ11" s="79">
        <v>21</v>
      </c>
      <c r="AK11" s="80">
        <f t="shared" ref="AK11:AK15" si="1">AI11*58+AJ11*18</f>
        <v>1596</v>
      </c>
      <c r="AL11" s="80">
        <f t="shared" ref="AL11:AL15" si="2">AI11*14.5+AJ11*18</f>
        <v>682.5</v>
      </c>
      <c r="AM11" s="80">
        <v>0</v>
      </c>
      <c r="AN11" s="80">
        <v>682.5</v>
      </c>
      <c r="AO11" s="80">
        <f t="shared" ref="AO11:AO15" si="3">AM11-AL11+AN11</f>
        <v>0</v>
      </c>
    </row>
    <row r="12" spans="1:41" ht="15.75" x14ac:dyDescent="0.25">
      <c r="A12" s="158">
        <f t="shared" ref="A12:A15" si="4">A11+1</f>
        <v>3</v>
      </c>
      <c r="B12" s="77" t="s">
        <v>27</v>
      </c>
      <c r="C12" s="153"/>
      <c r="D12" s="79">
        <v>1</v>
      </c>
      <c r="E12" s="79">
        <v>1</v>
      </c>
      <c r="F12" s="79">
        <v>1</v>
      </c>
      <c r="G12" s="79">
        <v>1</v>
      </c>
      <c r="H12" s="79">
        <v>1</v>
      </c>
      <c r="I12" s="79" t="s">
        <v>13</v>
      </c>
      <c r="J12" s="79" t="s">
        <v>13</v>
      </c>
      <c r="K12" s="79">
        <v>1</v>
      </c>
      <c r="L12" s="79">
        <v>1</v>
      </c>
      <c r="M12" s="79">
        <v>1</v>
      </c>
      <c r="N12" s="79">
        <v>1</v>
      </c>
      <c r="O12" s="79">
        <v>1</v>
      </c>
      <c r="P12" s="79" t="s">
        <v>13</v>
      </c>
      <c r="Q12" s="79" t="s">
        <v>13</v>
      </c>
      <c r="R12" s="79" t="s">
        <v>14</v>
      </c>
      <c r="S12" s="79">
        <v>1</v>
      </c>
      <c r="T12" s="79">
        <v>1</v>
      </c>
      <c r="U12" s="79">
        <v>1</v>
      </c>
      <c r="V12" s="79">
        <v>1</v>
      </c>
      <c r="W12" s="79" t="s">
        <v>13</v>
      </c>
      <c r="X12" s="79" t="s">
        <v>13</v>
      </c>
      <c r="Y12" s="79">
        <v>1</v>
      </c>
      <c r="Z12" s="79">
        <v>1</v>
      </c>
      <c r="AA12" s="79">
        <v>1</v>
      </c>
      <c r="AB12" s="79">
        <v>1</v>
      </c>
      <c r="AC12" s="79" t="s">
        <v>14</v>
      </c>
      <c r="AD12" s="79" t="s">
        <v>13</v>
      </c>
      <c r="AE12" s="79" t="s">
        <v>13</v>
      </c>
      <c r="AF12" s="79">
        <v>1</v>
      </c>
      <c r="AG12" s="79">
        <v>1</v>
      </c>
      <c r="AH12" s="79"/>
      <c r="AI12" s="79">
        <f t="shared" si="0"/>
        <v>20</v>
      </c>
      <c r="AJ12" s="79">
        <v>0</v>
      </c>
      <c r="AK12" s="80">
        <f t="shared" si="1"/>
        <v>1160</v>
      </c>
      <c r="AL12" s="80">
        <f t="shared" si="2"/>
        <v>290</v>
      </c>
      <c r="AM12" s="81">
        <v>0</v>
      </c>
      <c r="AN12" s="80">
        <v>290</v>
      </c>
      <c r="AO12" s="80">
        <f t="shared" si="3"/>
        <v>0</v>
      </c>
    </row>
    <row r="13" spans="1:41" ht="15.75" x14ac:dyDescent="0.25">
      <c r="A13" s="158">
        <f t="shared" si="4"/>
        <v>4</v>
      </c>
      <c r="B13" s="152" t="s">
        <v>28</v>
      </c>
      <c r="C13" s="86"/>
      <c r="D13" s="79">
        <v>1</v>
      </c>
      <c r="E13" s="79">
        <v>1</v>
      </c>
      <c r="F13" s="79">
        <v>1</v>
      </c>
      <c r="G13" s="79" t="s">
        <v>14</v>
      </c>
      <c r="H13" s="79" t="s">
        <v>14</v>
      </c>
      <c r="I13" s="79" t="s">
        <v>13</v>
      </c>
      <c r="J13" s="79" t="s">
        <v>13</v>
      </c>
      <c r="K13" s="79">
        <v>1</v>
      </c>
      <c r="L13" s="79">
        <v>1</v>
      </c>
      <c r="M13" s="79">
        <v>1</v>
      </c>
      <c r="N13" s="79">
        <v>1</v>
      </c>
      <c r="O13" s="79">
        <v>1</v>
      </c>
      <c r="P13" s="79" t="s">
        <v>13</v>
      </c>
      <c r="Q13" s="79" t="s">
        <v>13</v>
      </c>
      <c r="R13" s="79">
        <v>1</v>
      </c>
      <c r="S13" s="79">
        <v>1</v>
      </c>
      <c r="T13" s="79" t="s">
        <v>14</v>
      </c>
      <c r="U13" s="79">
        <v>1</v>
      </c>
      <c r="V13" s="79">
        <v>1</v>
      </c>
      <c r="W13" s="79" t="s">
        <v>13</v>
      </c>
      <c r="X13" s="79" t="s">
        <v>13</v>
      </c>
      <c r="Y13" s="79">
        <v>1</v>
      </c>
      <c r="Z13" s="79">
        <v>1</v>
      </c>
      <c r="AA13" s="79">
        <v>1</v>
      </c>
      <c r="AB13" s="79">
        <v>1</v>
      </c>
      <c r="AC13" s="79" t="s">
        <v>14</v>
      </c>
      <c r="AD13" s="79" t="s">
        <v>13</v>
      </c>
      <c r="AE13" s="79" t="s">
        <v>13</v>
      </c>
      <c r="AF13" s="79">
        <v>1</v>
      </c>
      <c r="AG13" s="79">
        <v>1</v>
      </c>
      <c r="AH13" s="79"/>
      <c r="AI13" s="79">
        <f t="shared" si="0"/>
        <v>18</v>
      </c>
      <c r="AJ13" s="79">
        <v>0</v>
      </c>
      <c r="AK13" s="80">
        <f t="shared" si="1"/>
        <v>1044</v>
      </c>
      <c r="AL13" s="80">
        <f t="shared" si="2"/>
        <v>261</v>
      </c>
      <c r="AM13" s="80">
        <v>0</v>
      </c>
      <c r="AN13" s="80">
        <v>261</v>
      </c>
      <c r="AO13" s="80">
        <f t="shared" si="3"/>
        <v>0</v>
      </c>
    </row>
    <row r="14" spans="1:41" ht="15.75" x14ac:dyDescent="0.25">
      <c r="A14" s="158">
        <f t="shared" si="4"/>
        <v>5</v>
      </c>
      <c r="B14" s="152" t="s">
        <v>29</v>
      </c>
      <c r="C14" s="86"/>
      <c r="D14" s="79">
        <v>1</v>
      </c>
      <c r="E14" s="79">
        <v>1</v>
      </c>
      <c r="F14" s="79">
        <v>1</v>
      </c>
      <c r="G14" s="79">
        <v>1</v>
      </c>
      <c r="H14" s="79">
        <v>1</v>
      </c>
      <c r="I14" s="79" t="s">
        <v>13</v>
      </c>
      <c r="J14" s="79" t="s">
        <v>13</v>
      </c>
      <c r="K14" s="79">
        <v>1</v>
      </c>
      <c r="L14" s="79">
        <v>1</v>
      </c>
      <c r="M14" s="79">
        <v>1</v>
      </c>
      <c r="N14" s="79">
        <v>1</v>
      </c>
      <c r="O14" s="79">
        <v>1</v>
      </c>
      <c r="P14" s="79" t="s">
        <v>13</v>
      </c>
      <c r="Q14" s="79" t="s">
        <v>13</v>
      </c>
      <c r="R14" s="79">
        <v>1</v>
      </c>
      <c r="S14" s="79">
        <v>1</v>
      </c>
      <c r="T14" s="79">
        <v>1</v>
      </c>
      <c r="U14" s="79">
        <v>1</v>
      </c>
      <c r="V14" s="79">
        <v>1</v>
      </c>
      <c r="W14" s="79" t="s">
        <v>13</v>
      </c>
      <c r="X14" s="79" t="s">
        <v>13</v>
      </c>
      <c r="Y14" s="79">
        <v>1</v>
      </c>
      <c r="Z14" s="79">
        <v>1</v>
      </c>
      <c r="AA14" s="79">
        <v>1</v>
      </c>
      <c r="AB14" s="79">
        <v>1</v>
      </c>
      <c r="AC14" s="79" t="s">
        <v>14</v>
      </c>
      <c r="AD14" s="79" t="s">
        <v>13</v>
      </c>
      <c r="AE14" s="79" t="s">
        <v>13</v>
      </c>
      <c r="AF14" s="79">
        <v>1</v>
      </c>
      <c r="AG14" s="79">
        <v>1</v>
      </c>
      <c r="AH14" s="79"/>
      <c r="AI14" s="79">
        <f t="shared" si="0"/>
        <v>21</v>
      </c>
      <c r="AJ14" s="79">
        <v>20</v>
      </c>
      <c r="AK14" s="80">
        <f t="shared" si="1"/>
        <v>1578</v>
      </c>
      <c r="AL14" s="80">
        <f t="shared" si="2"/>
        <v>664.5</v>
      </c>
      <c r="AM14" s="80">
        <v>0</v>
      </c>
      <c r="AN14" s="80">
        <v>664.5</v>
      </c>
      <c r="AO14" s="80">
        <f t="shared" si="3"/>
        <v>0</v>
      </c>
    </row>
    <row r="15" spans="1:41" ht="15.75" x14ac:dyDescent="0.25">
      <c r="A15" s="158">
        <f t="shared" si="4"/>
        <v>6</v>
      </c>
      <c r="B15" s="77" t="s">
        <v>30</v>
      </c>
      <c r="C15" s="153"/>
      <c r="D15" s="79">
        <v>1</v>
      </c>
      <c r="E15" s="79">
        <v>1</v>
      </c>
      <c r="F15" s="79">
        <v>1</v>
      </c>
      <c r="G15" s="79">
        <v>1</v>
      </c>
      <c r="H15" s="79">
        <v>1</v>
      </c>
      <c r="I15" s="79" t="s">
        <v>13</v>
      </c>
      <c r="J15" s="79" t="s">
        <v>13</v>
      </c>
      <c r="K15" s="79">
        <v>1</v>
      </c>
      <c r="L15" s="79">
        <v>1</v>
      </c>
      <c r="M15" s="79">
        <v>1</v>
      </c>
      <c r="N15" s="79" t="s">
        <v>14</v>
      </c>
      <c r="O15" s="79" t="s">
        <v>14</v>
      </c>
      <c r="P15" s="79" t="s">
        <v>13</v>
      </c>
      <c r="Q15" s="79" t="s">
        <v>13</v>
      </c>
      <c r="R15" s="79" t="s">
        <v>14</v>
      </c>
      <c r="S15" s="79">
        <v>1</v>
      </c>
      <c r="T15" s="79">
        <v>1</v>
      </c>
      <c r="U15" s="79">
        <v>1</v>
      </c>
      <c r="V15" s="79">
        <v>1</v>
      </c>
      <c r="W15" s="79" t="s">
        <v>13</v>
      </c>
      <c r="X15" s="79" t="s">
        <v>13</v>
      </c>
      <c r="Y15" s="79">
        <v>1</v>
      </c>
      <c r="Z15" s="79">
        <v>1</v>
      </c>
      <c r="AA15" s="79">
        <v>1</v>
      </c>
      <c r="AB15" s="79">
        <v>1</v>
      </c>
      <c r="AC15" s="79" t="s">
        <v>14</v>
      </c>
      <c r="AD15" s="79" t="s">
        <v>13</v>
      </c>
      <c r="AE15" s="79" t="s">
        <v>13</v>
      </c>
      <c r="AF15" s="79">
        <v>1</v>
      </c>
      <c r="AG15" s="79">
        <v>1</v>
      </c>
      <c r="AH15" s="79"/>
      <c r="AI15" s="79">
        <f t="shared" si="0"/>
        <v>18</v>
      </c>
      <c r="AJ15" s="79">
        <v>18</v>
      </c>
      <c r="AK15" s="80">
        <f t="shared" si="1"/>
        <v>1368</v>
      </c>
      <c r="AL15" s="80">
        <f t="shared" si="2"/>
        <v>585</v>
      </c>
      <c r="AM15" s="80">
        <v>0</v>
      </c>
      <c r="AN15" s="80">
        <v>585</v>
      </c>
      <c r="AO15" s="80">
        <f t="shared" si="3"/>
        <v>0</v>
      </c>
    </row>
    <row r="16" spans="1:41" ht="15.75" x14ac:dyDescent="0.25">
      <c r="A16" s="158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80"/>
      <c r="AL16" s="80"/>
      <c r="AM16" s="80"/>
      <c r="AN16" s="80"/>
      <c r="AO16" s="80"/>
    </row>
    <row r="17" spans="1:41" ht="15.75" x14ac:dyDescent="0.25">
      <c r="A17" s="158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80"/>
      <c r="AL17" s="80"/>
      <c r="AM17" s="80"/>
      <c r="AN17" s="80"/>
      <c r="AO17" s="80"/>
    </row>
    <row r="18" spans="1:41" ht="15.75" x14ac:dyDescent="0.25">
      <c r="A18" s="158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87"/>
      <c r="AK18" s="80"/>
      <c r="AL18" s="80"/>
      <c r="AM18" s="80"/>
      <c r="AN18" s="80"/>
      <c r="AO18" s="80"/>
    </row>
    <row r="19" spans="1:41" ht="16.5" thickBot="1" x14ac:dyDescent="0.3">
      <c r="A19" s="159"/>
      <c r="B19" s="90"/>
      <c r="C19" s="90"/>
      <c r="D19" s="90"/>
      <c r="E19" s="90"/>
      <c r="F19" s="90"/>
      <c r="G19" s="90"/>
      <c r="H19" s="90"/>
      <c r="I19" s="90"/>
      <c r="J19" s="90"/>
      <c r="K19" s="79"/>
      <c r="L19" s="79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79"/>
      <c r="AK19" s="80"/>
      <c r="AL19" s="80"/>
      <c r="AM19" s="80"/>
      <c r="AN19" s="89"/>
      <c r="AO19" s="80"/>
    </row>
    <row r="20" spans="1:41" ht="16.5" thickBot="1" x14ac:dyDescent="0.3">
      <c r="A20" s="160">
        <v>9</v>
      </c>
      <c r="B20" s="215" t="s">
        <v>61</v>
      </c>
      <c r="C20" s="216"/>
      <c r="D20" s="140">
        <f>SUM(D10:D19)</f>
        <v>6</v>
      </c>
      <c r="E20" s="140">
        <f t="shared" ref="E20:AH20" si="5">SUM(E10:E19)</f>
        <v>6</v>
      </c>
      <c r="F20" s="140">
        <f t="shared" si="5"/>
        <v>6</v>
      </c>
      <c r="G20" s="140">
        <f t="shared" si="5"/>
        <v>5</v>
      </c>
      <c r="H20" s="140">
        <f t="shared" si="5"/>
        <v>5</v>
      </c>
      <c r="I20" s="140">
        <f t="shared" si="5"/>
        <v>0</v>
      </c>
      <c r="J20" s="140">
        <f t="shared" si="5"/>
        <v>0</v>
      </c>
      <c r="K20" s="140">
        <f t="shared" si="5"/>
        <v>6</v>
      </c>
      <c r="L20" s="140">
        <f t="shared" si="5"/>
        <v>6</v>
      </c>
      <c r="M20" s="140">
        <f t="shared" si="5"/>
        <v>6</v>
      </c>
      <c r="N20" s="140">
        <f t="shared" si="5"/>
        <v>5</v>
      </c>
      <c r="O20" s="140">
        <f t="shared" si="5"/>
        <v>5</v>
      </c>
      <c r="P20" s="140">
        <f t="shared" si="5"/>
        <v>0</v>
      </c>
      <c r="Q20" s="140">
        <f t="shared" si="5"/>
        <v>0</v>
      </c>
      <c r="R20" s="140">
        <f t="shared" si="5"/>
        <v>4</v>
      </c>
      <c r="S20" s="140">
        <f t="shared" si="5"/>
        <v>6</v>
      </c>
      <c r="T20" s="140">
        <f t="shared" si="5"/>
        <v>5</v>
      </c>
      <c r="U20" s="140">
        <f t="shared" si="5"/>
        <v>6</v>
      </c>
      <c r="V20" s="140">
        <f t="shared" si="5"/>
        <v>6</v>
      </c>
      <c r="W20" s="140">
        <f t="shared" si="5"/>
        <v>0</v>
      </c>
      <c r="X20" s="140">
        <f t="shared" si="5"/>
        <v>0</v>
      </c>
      <c r="Y20" s="140">
        <f t="shared" si="5"/>
        <v>6</v>
      </c>
      <c r="Z20" s="140">
        <f t="shared" si="5"/>
        <v>6</v>
      </c>
      <c r="AA20" s="140">
        <f t="shared" si="5"/>
        <v>6</v>
      </c>
      <c r="AB20" s="140">
        <f t="shared" si="5"/>
        <v>6</v>
      </c>
      <c r="AC20" s="140">
        <f t="shared" si="5"/>
        <v>0</v>
      </c>
      <c r="AD20" s="140">
        <f t="shared" si="5"/>
        <v>0</v>
      </c>
      <c r="AE20" s="140">
        <f t="shared" si="5"/>
        <v>0</v>
      </c>
      <c r="AF20" s="140">
        <f t="shared" si="5"/>
        <v>6</v>
      </c>
      <c r="AG20" s="140">
        <f t="shared" si="5"/>
        <v>6</v>
      </c>
      <c r="AH20" s="140">
        <f t="shared" si="5"/>
        <v>0</v>
      </c>
      <c r="AI20" s="93">
        <f>SUM(AI10:AI18)</f>
        <v>119</v>
      </c>
      <c r="AJ20" s="93">
        <f t="shared" ref="AJ20:AO20" si="6">SUM(AJ10:AJ19)</f>
        <v>79</v>
      </c>
      <c r="AK20" s="94">
        <f t="shared" si="6"/>
        <v>8324</v>
      </c>
      <c r="AL20" s="94">
        <f t="shared" si="6"/>
        <v>3147.5</v>
      </c>
      <c r="AM20" s="94">
        <f t="shared" si="6"/>
        <v>0</v>
      </c>
      <c r="AN20" s="94">
        <f t="shared" si="6"/>
        <v>3147.5</v>
      </c>
      <c r="AO20" s="94">
        <f t="shared" si="6"/>
        <v>0</v>
      </c>
    </row>
    <row r="21" spans="1:41" ht="15.75" x14ac:dyDescent="0.25">
      <c r="B21" s="217" t="s">
        <v>16</v>
      </c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8"/>
    </row>
    <row r="22" spans="1:41" ht="15.75" x14ac:dyDescent="0.25">
      <c r="A22" s="158">
        <v>1</v>
      </c>
      <c r="B22" s="243" t="s">
        <v>34</v>
      </c>
      <c r="C22" s="220"/>
      <c r="D22" s="79">
        <v>1</v>
      </c>
      <c r="E22" s="79">
        <v>1</v>
      </c>
      <c r="F22" s="79">
        <v>1</v>
      </c>
      <c r="G22" s="79">
        <v>1</v>
      </c>
      <c r="H22" s="79">
        <v>1</v>
      </c>
      <c r="I22" s="79" t="s">
        <v>13</v>
      </c>
      <c r="J22" s="79" t="s">
        <v>13</v>
      </c>
      <c r="K22" s="79">
        <v>1</v>
      </c>
      <c r="L22" s="79">
        <v>1</v>
      </c>
      <c r="M22" s="79">
        <v>1</v>
      </c>
      <c r="N22" s="79">
        <v>1</v>
      </c>
      <c r="O22" s="79" t="s">
        <v>14</v>
      </c>
      <c r="P22" s="79" t="s">
        <v>13</v>
      </c>
      <c r="Q22" s="79" t="s">
        <v>13</v>
      </c>
      <c r="R22" s="79">
        <v>1</v>
      </c>
      <c r="S22" s="79">
        <v>1</v>
      </c>
      <c r="T22" s="79">
        <v>1</v>
      </c>
      <c r="U22" s="79">
        <v>1</v>
      </c>
      <c r="V22" s="79">
        <v>1</v>
      </c>
      <c r="W22" s="79" t="s">
        <v>13</v>
      </c>
      <c r="X22" s="79" t="s">
        <v>13</v>
      </c>
      <c r="Y22" s="79">
        <v>1</v>
      </c>
      <c r="Z22" s="79">
        <v>1</v>
      </c>
      <c r="AA22" s="79" t="s">
        <v>14</v>
      </c>
      <c r="AB22" s="79">
        <v>1</v>
      </c>
      <c r="AC22" s="79" t="s">
        <v>14</v>
      </c>
      <c r="AD22" s="79" t="s">
        <v>13</v>
      </c>
      <c r="AE22" s="79" t="s">
        <v>13</v>
      </c>
      <c r="AF22" s="79" t="s">
        <v>14</v>
      </c>
      <c r="AG22" s="79" t="s">
        <v>14</v>
      </c>
      <c r="AH22" s="79"/>
      <c r="AI22" s="79">
        <f>SUM(D22:AH22)</f>
        <v>17</v>
      </c>
      <c r="AJ22" s="79">
        <v>17</v>
      </c>
      <c r="AK22" s="80">
        <f t="shared" ref="AK22:AK31" si="7">AI22*58+AJ22*18</f>
        <v>1292</v>
      </c>
      <c r="AL22" s="80">
        <f>AI22*45.6+AJ22*18</f>
        <v>1081.2</v>
      </c>
      <c r="AM22" s="80">
        <v>0</v>
      </c>
      <c r="AN22" s="80">
        <v>1081.2</v>
      </c>
      <c r="AO22" s="80">
        <f t="shared" ref="AO22:AO31" si="8">AM22-AL22+AN22</f>
        <v>0</v>
      </c>
    </row>
    <row r="23" spans="1:41" ht="15.75" x14ac:dyDescent="0.25">
      <c r="A23" s="158">
        <f>A22+1</f>
        <v>2</v>
      </c>
      <c r="B23" s="244" t="s">
        <v>35</v>
      </c>
      <c r="C23" s="222"/>
      <c r="D23" s="79">
        <v>1</v>
      </c>
      <c r="E23" s="79">
        <v>1</v>
      </c>
      <c r="F23" s="79">
        <v>1</v>
      </c>
      <c r="G23" s="79">
        <v>1</v>
      </c>
      <c r="H23" s="79">
        <v>1</v>
      </c>
      <c r="I23" s="79" t="s">
        <v>13</v>
      </c>
      <c r="J23" s="79" t="s">
        <v>13</v>
      </c>
      <c r="K23" s="79">
        <v>1</v>
      </c>
      <c r="L23" s="79">
        <v>1</v>
      </c>
      <c r="M23" s="79">
        <v>1</v>
      </c>
      <c r="N23" s="79">
        <v>1</v>
      </c>
      <c r="O23" s="79">
        <v>1</v>
      </c>
      <c r="P23" s="79" t="s">
        <v>13</v>
      </c>
      <c r="Q23" s="79" t="s">
        <v>13</v>
      </c>
      <c r="R23" s="79">
        <v>1</v>
      </c>
      <c r="S23" s="79">
        <v>1</v>
      </c>
      <c r="T23" s="79">
        <v>1</v>
      </c>
      <c r="U23" s="79">
        <v>1</v>
      </c>
      <c r="V23" s="79">
        <v>1</v>
      </c>
      <c r="W23" s="79" t="s">
        <v>13</v>
      </c>
      <c r="X23" s="79" t="s">
        <v>13</v>
      </c>
      <c r="Y23" s="79">
        <v>1</v>
      </c>
      <c r="Z23" s="79">
        <v>1</v>
      </c>
      <c r="AA23" s="79">
        <v>1</v>
      </c>
      <c r="AB23" s="79">
        <v>1</v>
      </c>
      <c r="AC23" s="79" t="s">
        <v>14</v>
      </c>
      <c r="AD23" s="79" t="s">
        <v>13</v>
      </c>
      <c r="AE23" s="79" t="s">
        <v>13</v>
      </c>
      <c r="AF23" s="79">
        <v>1</v>
      </c>
      <c r="AG23" s="79">
        <v>1</v>
      </c>
      <c r="AH23" s="79"/>
      <c r="AI23" s="79">
        <f t="shared" ref="AI23:AI31" si="9">SUM(D23:AH23)</f>
        <v>21</v>
      </c>
      <c r="AJ23" s="79">
        <v>0</v>
      </c>
      <c r="AK23" s="80">
        <f t="shared" si="7"/>
        <v>1218</v>
      </c>
      <c r="AL23" s="80">
        <f t="shared" ref="AL23:AL31" si="10">AI23*45.6+AJ23*18</f>
        <v>957.6</v>
      </c>
      <c r="AM23" s="80">
        <v>0</v>
      </c>
      <c r="AN23" s="80">
        <v>957.6</v>
      </c>
      <c r="AO23" s="80">
        <f t="shared" si="8"/>
        <v>0</v>
      </c>
    </row>
    <row r="24" spans="1:41" ht="15.75" x14ac:dyDescent="0.25">
      <c r="A24" s="158">
        <f t="shared" ref="A24:A30" si="11">A23+1</f>
        <v>3</v>
      </c>
      <c r="B24" s="154" t="s">
        <v>36</v>
      </c>
      <c r="C24" s="141"/>
      <c r="D24" s="79">
        <v>1</v>
      </c>
      <c r="E24" s="79">
        <v>1</v>
      </c>
      <c r="F24" s="79">
        <v>1</v>
      </c>
      <c r="G24" s="79">
        <v>1</v>
      </c>
      <c r="H24" s="79">
        <v>1</v>
      </c>
      <c r="I24" s="79" t="s">
        <v>13</v>
      </c>
      <c r="J24" s="79" t="s">
        <v>13</v>
      </c>
      <c r="K24" s="79">
        <v>1</v>
      </c>
      <c r="L24" s="79">
        <v>1</v>
      </c>
      <c r="M24" s="79">
        <v>1</v>
      </c>
      <c r="N24" s="79">
        <v>1</v>
      </c>
      <c r="O24" s="79">
        <v>1</v>
      </c>
      <c r="P24" s="79" t="s">
        <v>13</v>
      </c>
      <c r="Q24" s="79" t="s">
        <v>13</v>
      </c>
      <c r="R24" s="79">
        <v>1</v>
      </c>
      <c r="S24" s="79">
        <v>1</v>
      </c>
      <c r="T24" s="79">
        <v>1</v>
      </c>
      <c r="U24" s="79">
        <v>1</v>
      </c>
      <c r="V24" s="79">
        <v>1</v>
      </c>
      <c r="W24" s="79" t="s">
        <v>13</v>
      </c>
      <c r="X24" s="79" t="s">
        <v>13</v>
      </c>
      <c r="Y24" s="79">
        <v>1</v>
      </c>
      <c r="Z24" s="79">
        <v>1</v>
      </c>
      <c r="AA24" s="79">
        <v>1</v>
      </c>
      <c r="AB24" s="79">
        <v>1</v>
      </c>
      <c r="AC24" s="79" t="s">
        <v>14</v>
      </c>
      <c r="AD24" s="79" t="s">
        <v>13</v>
      </c>
      <c r="AE24" s="79" t="s">
        <v>13</v>
      </c>
      <c r="AF24" s="79">
        <v>1</v>
      </c>
      <c r="AG24" s="79">
        <v>1</v>
      </c>
      <c r="AH24" s="79"/>
      <c r="AI24" s="79">
        <f t="shared" si="9"/>
        <v>21</v>
      </c>
      <c r="AJ24" s="79">
        <v>21</v>
      </c>
      <c r="AK24" s="80">
        <f t="shared" si="7"/>
        <v>1596</v>
      </c>
      <c r="AL24" s="80">
        <f t="shared" si="10"/>
        <v>1335.6</v>
      </c>
      <c r="AM24" s="80">
        <v>0</v>
      </c>
      <c r="AN24" s="80">
        <v>1335.6</v>
      </c>
      <c r="AO24" s="80">
        <f t="shared" si="8"/>
        <v>0</v>
      </c>
    </row>
    <row r="25" spans="1:41" ht="15.75" x14ac:dyDescent="0.25">
      <c r="A25" s="158">
        <f t="shared" si="11"/>
        <v>4</v>
      </c>
      <c r="B25" s="220" t="s">
        <v>44</v>
      </c>
      <c r="C25" s="245"/>
      <c r="D25" s="79">
        <v>1</v>
      </c>
      <c r="E25" s="79">
        <v>1</v>
      </c>
      <c r="F25" s="79">
        <v>1</v>
      </c>
      <c r="G25" s="79">
        <v>1</v>
      </c>
      <c r="H25" s="79">
        <v>1</v>
      </c>
      <c r="I25" s="79" t="s">
        <v>13</v>
      </c>
      <c r="J25" s="79" t="s">
        <v>13</v>
      </c>
      <c r="K25" s="79">
        <v>1</v>
      </c>
      <c r="L25" s="79">
        <v>1</v>
      </c>
      <c r="M25" s="79">
        <v>1</v>
      </c>
      <c r="N25" s="79">
        <v>1</v>
      </c>
      <c r="O25" s="79">
        <v>1</v>
      </c>
      <c r="P25" s="79" t="s">
        <v>13</v>
      </c>
      <c r="Q25" s="79" t="s">
        <v>13</v>
      </c>
      <c r="R25" s="79">
        <v>1</v>
      </c>
      <c r="S25" s="79">
        <v>1</v>
      </c>
      <c r="T25" s="79">
        <v>1</v>
      </c>
      <c r="U25" s="79">
        <v>1</v>
      </c>
      <c r="V25" s="79">
        <v>1</v>
      </c>
      <c r="W25" s="79" t="s">
        <v>13</v>
      </c>
      <c r="X25" s="79" t="s">
        <v>13</v>
      </c>
      <c r="Y25" s="79" t="s">
        <v>14</v>
      </c>
      <c r="Z25" s="79" t="s">
        <v>14</v>
      </c>
      <c r="AA25" s="79" t="s">
        <v>14</v>
      </c>
      <c r="AB25" s="79">
        <v>1</v>
      </c>
      <c r="AC25" s="79" t="s">
        <v>14</v>
      </c>
      <c r="AD25" s="79" t="s">
        <v>13</v>
      </c>
      <c r="AE25" s="79" t="s">
        <v>13</v>
      </c>
      <c r="AF25" s="79" t="s">
        <v>14</v>
      </c>
      <c r="AG25" s="79">
        <v>1</v>
      </c>
      <c r="AH25" s="79"/>
      <c r="AI25" s="79">
        <f t="shared" si="9"/>
        <v>17</v>
      </c>
      <c r="AJ25" s="79">
        <v>17</v>
      </c>
      <c r="AK25" s="80">
        <f t="shared" si="7"/>
        <v>1292</v>
      </c>
      <c r="AL25" s="80">
        <f t="shared" si="10"/>
        <v>1081.2</v>
      </c>
      <c r="AM25" s="80">
        <v>0</v>
      </c>
      <c r="AN25" s="80">
        <v>1081.2</v>
      </c>
      <c r="AO25" s="80">
        <f t="shared" si="8"/>
        <v>0</v>
      </c>
    </row>
    <row r="26" spans="1:41" ht="15.75" x14ac:dyDescent="0.25">
      <c r="A26" s="158">
        <f t="shared" si="11"/>
        <v>5</v>
      </c>
      <c r="B26" s="155" t="s">
        <v>38</v>
      </c>
      <c r="C26" s="142"/>
      <c r="D26" s="79">
        <v>1</v>
      </c>
      <c r="E26" s="79">
        <v>1</v>
      </c>
      <c r="F26" s="79">
        <v>1</v>
      </c>
      <c r="G26" s="79">
        <v>1</v>
      </c>
      <c r="H26" s="79">
        <v>1</v>
      </c>
      <c r="I26" s="79" t="s">
        <v>13</v>
      </c>
      <c r="J26" s="79" t="s">
        <v>13</v>
      </c>
      <c r="K26" s="79">
        <v>1</v>
      </c>
      <c r="L26" s="79">
        <v>1</v>
      </c>
      <c r="M26" s="79">
        <v>1</v>
      </c>
      <c r="N26" s="79">
        <v>1</v>
      </c>
      <c r="O26" s="79">
        <v>1</v>
      </c>
      <c r="P26" s="79" t="s">
        <v>13</v>
      </c>
      <c r="Q26" s="79" t="s">
        <v>13</v>
      </c>
      <c r="R26" s="79">
        <v>1</v>
      </c>
      <c r="S26" s="79">
        <v>1</v>
      </c>
      <c r="T26" s="79">
        <v>1</v>
      </c>
      <c r="U26" s="79">
        <v>1</v>
      </c>
      <c r="V26" s="79">
        <v>1</v>
      </c>
      <c r="W26" s="79" t="s">
        <v>13</v>
      </c>
      <c r="X26" s="79" t="s">
        <v>13</v>
      </c>
      <c r="Y26" s="79">
        <v>1</v>
      </c>
      <c r="Z26" s="79">
        <v>1</v>
      </c>
      <c r="AA26" s="79">
        <v>1</v>
      </c>
      <c r="AB26" s="79">
        <v>1</v>
      </c>
      <c r="AC26" s="79" t="s">
        <v>14</v>
      </c>
      <c r="AD26" s="79" t="s">
        <v>13</v>
      </c>
      <c r="AE26" s="79" t="s">
        <v>13</v>
      </c>
      <c r="AF26" s="79">
        <v>1</v>
      </c>
      <c r="AG26" s="79">
        <v>1</v>
      </c>
      <c r="AH26" s="79"/>
      <c r="AI26" s="79">
        <f t="shared" si="9"/>
        <v>21</v>
      </c>
      <c r="AJ26" s="79">
        <v>0</v>
      </c>
      <c r="AK26" s="80">
        <f t="shared" si="7"/>
        <v>1218</v>
      </c>
      <c r="AL26" s="80">
        <f t="shared" si="10"/>
        <v>957.6</v>
      </c>
      <c r="AM26" s="80">
        <v>0</v>
      </c>
      <c r="AN26" s="80">
        <v>957.6</v>
      </c>
      <c r="AO26" s="80">
        <f t="shared" si="8"/>
        <v>0</v>
      </c>
    </row>
    <row r="27" spans="1:41" ht="15.75" x14ac:dyDescent="0.25">
      <c r="A27" s="158">
        <f t="shared" si="11"/>
        <v>6</v>
      </c>
      <c r="B27" s="248" t="s">
        <v>39</v>
      </c>
      <c r="C27" s="249"/>
      <c r="D27" s="79">
        <v>1</v>
      </c>
      <c r="E27" s="79">
        <v>1</v>
      </c>
      <c r="F27" s="79">
        <v>1</v>
      </c>
      <c r="G27" s="79">
        <v>1</v>
      </c>
      <c r="H27" s="79">
        <v>1</v>
      </c>
      <c r="I27" s="79" t="s">
        <v>13</v>
      </c>
      <c r="J27" s="79" t="s">
        <v>13</v>
      </c>
      <c r="K27" s="79">
        <v>1</v>
      </c>
      <c r="L27" s="79">
        <v>1</v>
      </c>
      <c r="M27" s="79">
        <v>1</v>
      </c>
      <c r="N27" s="79">
        <v>1</v>
      </c>
      <c r="O27" s="79">
        <v>1</v>
      </c>
      <c r="P27" s="79" t="s">
        <v>13</v>
      </c>
      <c r="Q27" s="79" t="s">
        <v>13</v>
      </c>
      <c r="R27" s="79">
        <v>1</v>
      </c>
      <c r="S27" s="79">
        <v>1</v>
      </c>
      <c r="T27" s="79">
        <v>1</v>
      </c>
      <c r="U27" s="79">
        <v>1</v>
      </c>
      <c r="V27" s="79">
        <v>1</v>
      </c>
      <c r="W27" s="79" t="s">
        <v>13</v>
      </c>
      <c r="X27" s="79" t="s">
        <v>13</v>
      </c>
      <c r="Y27" s="79">
        <v>1</v>
      </c>
      <c r="Z27" s="79">
        <v>1</v>
      </c>
      <c r="AA27" s="79">
        <v>1</v>
      </c>
      <c r="AB27" s="79">
        <v>1</v>
      </c>
      <c r="AC27" s="79" t="s">
        <v>14</v>
      </c>
      <c r="AD27" s="79" t="s">
        <v>13</v>
      </c>
      <c r="AE27" s="79" t="s">
        <v>13</v>
      </c>
      <c r="AF27" s="79">
        <v>1</v>
      </c>
      <c r="AG27" s="79">
        <v>1</v>
      </c>
      <c r="AH27" s="79"/>
      <c r="AI27" s="79">
        <f t="shared" si="9"/>
        <v>21</v>
      </c>
      <c r="AJ27" s="87">
        <v>20</v>
      </c>
      <c r="AK27" s="80">
        <f t="shared" si="7"/>
        <v>1578</v>
      </c>
      <c r="AL27" s="80">
        <f t="shared" si="10"/>
        <v>1317.6</v>
      </c>
      <c r="AM27" s="103">
        <v>0</v>
      </c>
      <c r="AN27" s="89">
        <v>1317.6</v>
      </c>
      <c r="AO27" s="80">
        <f t="shared" si="8"/>
        <v>0</v>
      </c>
    </row>
    <row r="28" spans="1:41" ht="15.75" x14ac:dyDescent="0.25">
      <c r="A28" s="158">
        <f t="shared" si="11"/>
        <v>7</v>
      </c>
      <c r="B28" s="220" t="s">
        <v>37</v>
      </c>
      <c r="C28" s="245"/>
      <c r="D28" s="79">
        <v>1</v>
      </c>
      <c r="E28" s="79">
        <v>1</v>
      </c>
      <c r="F28" s="79">
        <v>1</v>
      </c>
      <c r="G28" s="79">
        <v>1</v>
      </c>
      <c r="H28" s="79">
        <v>1</v>
      </c>
      <c r="I28" s="79" t="s">
        <v>13</v>
      </c>
      <c r="J28" s="79" t="s">
        <v>13</v>
      </c>
      <c r="K28" s="79">
        <v>1</v>
      </c>
      <c r="L28" s="79">
        <v>1</v>
      </c>
      <c r="M28" s="79">
        <v>1</v>
      </c>
      <c r="N28" s="79">
        <v>1</v>
      </c>
      <c r="O28" s="79">
        <v>1</v>
      </c>
      <c r="P28" s="79" t="s">
        <v>13</v>
      </c>
      <c r="Q28" s="79" t="s">
        <v>13</v>
      </c>
      <c r="R28" s="79">
        <v>1</v>
      </c>
      <c r="S28" s="79">
        <v>1</v>
      </c>
      <c r="T28" s="79">
        <v>1</v>
      </c>
      <c r="U28" s="79">
        <v>1</v>
      </c>
      <c r="V28" s="79">
        <v>1</v>
      </c>
      <c r="W28" s="79" t="s">
        <v>13</v>
      </c>
      <c r="X28" s="79" t="s">
        <v>13</v>
      </c>
      <c r="Y28" s="79">
        <v>1</v>
      </c>
      <c r="Z28" s="79">
        <v>1</v>
      </c>
      <c r="AA28" s="79">
        <v>1</v>
      </c>
      <c r="AB28" s="79">
        <v>1</v>
      </c>
      <c r="AC28" s="79" t="s">
        <v>14</v>
      </c>
      <c r="AD28" s="79" t="s">
        <v>13</v>
      </c>
      <c r="AE28" s="79" t="s">
        <v>13</v>
      </c>
      <c r="AF28" s="79">
        <v>1</v>
      </c>
      <c r="AG28" s="79">
        <v>1</v>
      </c>
      <c r="AH28" s="79"/>
      <c r="AI28" s="79">
        <f t="shared" si="9"/>
        <v>21</v>
      </c>
      <c r="AJ28" s="69">
        <v>0</v>
      </c>
      <c r="AK28" s="80">
        <f t="shared" si="7"/>
        <v>1218</v>
      </c>
      <c r="AL28" s="80">
        <f t="shared" si="10"/>
        <v>957.6</v>
      </c>
      <c r="AM28" s="102">
        <v>0</v>
      </c>
      <c r="AN28" s="102">
        <v>957.6</v>
      </c>
      <c r="AO28" s="80">
        <f t="shared" si="8"/>
        <v>0</v>
      </c>
    </row>
    <row r="29" spans="1:41" ht="15.75" x14ac:dyDescent="0.25">
      <c r="A29" s="161">
        <v>8</v>
      </c>
      <c r="B29" s="138" t="s">
        <v>22</v>
      </c>
      <c r="C29" s="138"/>
      <c r="D29" s="79">
        <v>1</v>
      </c>
      <c r="E29" s="79">
        <v>1</v>
      </c>
      <c r="F29" s="79">
        <v>1</v>
      </c>
      <c r="G29" s="79">
        <v>1</v>
      </c>
      <c r="H29" s="79">
        <v>1</v>
      </c>
      <c r="I29" s="79" t="s">
        <v>13</v>
      </c>
      <c r="J29" s="79" t="s">
        <v>13</v>
      </c>
      <c r="K29" s="79">
        <v>1</v>
      </c>
      <c r="L29" s="79">
        <v>1</v>
      </c>
      <c r="M29" s="79">
        <v>1</v>
      </c>
      <c r="N29" s="79">
        <v>1</v>
      </c>
      <c r="O29" s="79">
        <v>1</v>
      </c>
      <c r="P29" s="79" t="s">
        <v>13</v>
      </c>
      <c r="Q29" s="79" t="s">
        <v>13</v>
      </c>
      <c r="R29" s="79">
        <v>1</v>
      </c>
      <c r="S29" s="79">
        <v>1</v>
      </c>
      <c r="T29" s="79">
        <v>1</v>
      </c>
      <c r="U29" s="79">
        <v>1</v>
      </c>
      <c r="V29" s="79">
        <v>1</v>
      </c>
      <c r="W29" s="79" t="s">
        <v>13</v>
      </c>
      <c r="X29" s="79" t="s">
        <v>13</v>
      </c>
      <c r="Y29" s="79">
        <v>1</v>
      </c>
      <c r="Z29" s="79">
        <v>1</v>
      </c>
      <c r="AA29" s="79">
        <v>1</v>
      </c>
      <c r="AB29" s="79" t="s">
        <v>14</v>
      </c>
      <c r="AC29" s="79" t="s">
        <v>14</v>
      </c>
      <c r="AD29" s="79" t="s">
        <v>13</v>
      </c>
      <c r="AE29" s="79" t="s">
        <v>13</v>
      </c>
      <c r="AF29" s="79">
        <v>1</v>
      </c>
      <c r="AG29" s="79">
        <v>1</v>
      </c>
      <c r="AH29" s="79"/>
      <c r="AI29" s="79">
        <f t="shared" si="9"/>
        <v>20</v>
      </c>
      <c r="AJ29" s="69">
        <v>0</v>
      </c>
      <c r="AK29" s="80">
        <f t="shared" si="7"/>
        <v>1160</v>
      </c>
      <c r="AL29" s="80">
        <f t="shared" si="10"/>
        <v>912</v>
      </c>
      <c r="AM29" s="102">
        <v>0</v>
      </c>
      <c r="AN29" s="102">
        <v>912</v>
      </c>
      <c r="AO29" s="102">
        <f t="shared" si="8"/>
        <v>0</v>
      </c>
    </row>
    <row r="30" spans="1:41" ht="15.75" x14ac:dyDescent="0.25">
      <c r="A30" s="158">
        <f t="shared" si="11"/>
        <v>9</v>
      </c>
      <c r="B30" s="138" t="s">
        <v>25</v>
      </c>
      <c r="C30" s="138"/>
      <c r="D30" s="79">
        <v>1</v>
      </c>
      <c r="E30" s="79">
        <v>1</v>
      </c>
      <c r="F30" s="79">
        <v>1</v>
      </c>
      <c r="G30" s="79">
        <v>1</v>
      </c>
      <c r="H30" s="79">
        <v>1</v>
      </c>
      <c r="I30" s="79" t="s">
        <v>13</v>
      </c>
      <c r="J30" s="79" t="s">
        <v>13</v>
      </c>
      <c r="K30" s="79">
        <v>1</v>
      </c>
      <c r="L30" s="79" t="s">
        <v>14</v>
      </c>
      <c r="M30" s="79">
        <v>1</v>
      </c>
      <c r="N30" s="79">
        <v>1</v>
      </c>
      <c r="O30" s="79">
        <v>1</v>
      </c>
      <c r="P30" s="79" t="s">
        <v>13</v>
      </c>
      <c r="Q30" s="79" t="s">
        <v>13</v>
      </c>
      <c r="R30" s="79">
        <v>1</v>
      </c>
      <c r="S30" s="79">
        <v>1</v>
      </c>
      <c r="T30" s="79">
        <v>1</v>
      </c>
      <c r="U30" s="79">
        <v>1</v>
      </c>
      <c r="V30" s="79">
        <v>1</v>
      </c>
      <c r="W30" s="79" t="s">
        <v>13</v>
      </c>
      <c r="X30" s="79" t="s">
        <v>13</v>
      </c>
      <c r="Y30" s="79">
        <v>1</v>
      </c>
      <c r="Z30" s="79">
        <v>1</v>
      </c>
      <c r="AA30" s="79">
        <v>1</v>
      </c>
      <c r="AB30" s="79" t="s">
        <v>14</v>
      </c>
      <c r="AC30" s="79" t="s">
        <v>14</v>
      </c>
      <c r="AD30" s="79" t="s">
        <v>13</v>
      </c>
      <c r="AE30" s="79" t="s">
        <v>13</v>
      </c>
      <c r="AF30" s="79">
        <v>1</v>
      </c>
      <c r="AG30" s="79" t="s">
        <v>14</v>
      </c>
      <c r="AH30" s="163"/>
      <c r="AI30" s="79">
        <f t="shared" si="9"/>
        <v>18</v>
      </c>
      <c r="AJ30" s="164">
        <v>0</v>
      </c>
      <c r="AK30" s="82">
        <f t="shared" si="7"/>
        <v>1044</v>
      </c>
      <c r="AL30" s="82">
        <f t="shared" si="10"/>
        <v>820.80000000000007</v>
      </c>
      <c r="AM30" s="102">
        <v>0</v>
      </c>
      <c r="AN30" s="166">
        <v>820.8</v>
      </c>
      <c r="AO30" s="102">
        <f t="shared" si="8"/>
        <v>0</v>
      </c>
    </row>
    <row r="31" spans="1:41" ht="16.5" thickBot="1" x14ac:dyDescent="0.3">
      <c r="A31" s="161">
        <v>10</v>
      </c>
      <c r="B31" s="214" t="s">
        <v>32</v>
      </c>
      <c r="C31" s="214"/>
      <c r="D31" s="79">
        <v>1</v>
      </c>
      <c r="E31" s="79">
        <v>1</v>
      </c>
      <c r="F31" s="79">
        <v>1</v>
      </c>
      <c r="G31" s="79">
        <v>1</v>
      </c>
      <c r="H31" s="79">
        <v>1</v>
      </c>
      <c r="I31" s="79" t="s">
        <v>13</v>
      </c>
      <c r="J31" s="79" t="s">
        <v>13</v>
      </c>
      <c r="K31" s="79">
        <v>1</v>
      </c>
      <c r="L31" s="79">
        <v>1</v>
      </c>
      <c r="M31" s="79">
        <v>1</v>
      </c>
      <c r="N31" s="79" t="s">
        <v>14</v>
      </c>
      <c r="O31" s="79" t="s">
        <v>14</v>
      </c>
      <c r="P31" s="79" t="s">
        <v>13</v>
      </c>
      <c r="Q31" s="79" t="s">
        <v>13</v>
      </c>
      <c r="R31" s="79">
        <v>1</v>
      </c>
      <c r="S31" s="79" t="s">
        <v>14</v>
      </c>
      <c r="T31" s="79">
        <v>1</v>
      </c>
      <c r="U31" s="79">
        <v>1</v>
      </c>
      <c r="V31" s="79">
        <v>1</v>
      </c>
      <c r="W31" s="79" t="s">
        <v>13</v>
      </c>
      <c r="X31" s="79" t="s">
        <v>13</v>
      </c>
      <c r="Y31" s="79">
        <v>1</v>
      </c>
      <c r="Z31" s="79">
        <v>1</v>
      </c>
      <c r="AA31" s="79">
        <v>1</v>
      </c>
      <c r="AB31" s="79">
        <v>1</v>
      </c>
      <c r="AC31" s="79" t="s">
        <v>14</v>
      </c>
      <c r="AD31" s="79" t="s">
        <v>13</v>
      </c>
      <c r="AE31" s="79" t="s">
        <v>13</v>
      </c>
      <c r="AF31" s="79">
        <v>1</v>
      </c>
      <c r="AG31" s="79">
        <v>1</v>
      </c>
      <c r="AH31" s="163"/>
      <c r="AI31" s="79">
        <f t="shared" si="9"/>
        <v>18</v>
      </c>
      <c r="AJ31" s="164">
        <v>0</v>
      </c>
      <c r="AK31" s="82">
        <f t="shared" si="7"/>
        <v>1044</v>
      </c>
      <c r="AL31" s="82">
        <f t="shared" si="10"/>
        <v>820.80000000000007</v>
      </c>
      <c r="AM31" s="102">
        <v>0</v>
      </c>
      <c r="AN31" s="166">
        <v>820.8</v>
      </c>
      <c r="AO31" s="102">
        <f t="shared" si="8"/>
        <v>0</v>
      </c>
    </row>
    <row r="32" spans="1:41" ht="16.5" thickBot="1" x14ac:dyDescent="0.3">
      <c r="B32" s="253" t="s">
        <v>45</v>
      </c>
      <c r="C32" s="254"/>
      <c r="D32" s="162">
        <f>SUM(D22:D31)</f>
        <v>10</v>
      </c>
      <c r="E32" s="162">
        <f>SUM(E22:E31)</f>
        <v>10</v>
      </c>
      <c r="F32" s="162">
        <f t="shared" ref="F32:AH32" si="12">SUM(F22:F31)</f>
        <v>10</v>
      </c>
      <c r="G32" s="162">
        <f t="shared" si="12"/>
        <v>10</v>
      </c>
      <c r="H32" s="162">
        <f t="shared" si="12"/>
        <v>10</v>
      </c>
      <c r="I32" s="162">
        <f t="shared" si="12"/>
        <v>0</v>
      </c>
      <c r="J32" s="162">
        <f t="shared" si="12"/>
        <v>0</v>
      </c>
      <c r="K32" s="162">
        <f t="shared" si="12"/>
        <v>10</v>
      </c>
      <c r="L32" s="162">
        <f t="shared" si="12"/>
        <v>9</v>
      </c>
      <c r="M32" s="162">
        <f t="shared" si="12"/>
        <v>10</v>
      </c>
      <c r="N32" s="162">
        <f t="shared" si="12"/>
        <v>9</v>
      </c>
      <c r="O32" s="162">
        <f t="shared" si="12"/>
        <v>8</v>
      </c>
      <c r="P32" s="162">
        <f t="shared" si="12"/>
        <v>0</v>
      </c>
      <c r="Q32" s="162">
        <f t="shared" si="12"/>
        <v>0</v>
      </c>
      <c r="R32" s="162">
        <f t="shared" si="12"/>
        <v>10</v>
      </c>
      <c r="S32" s="162">
        <f t="shared" si="12"/>
        <v>9</v>
      </c>
      <c r="T32" s="162">
        <f t="shared" si="12"/>
        <v>10</v>
      </c>
      <c r="U32" s="162">
        <f t="shared" si="12"/>
        <v>10</v>
      </c>
      <c r="V32" s="162">
        <f t="shared" si="12"/>
        <v>10</v>
      </c>
      <c r="W32" s="162">
        <f t="shared" si="12"/>
        <v>0</v>
      </c>
      <c r="X32" s="162">
        <f t="shared" si="12"/>
        <v>0</v>
      </c>
      <c r="Y32" s="162">
        <f t="shared" si="12"/>
        <v>9</v>
      </c>
      <c r="Z32" s="162">
        <f t="shared" si="12"/>
        <v>9</v>
      </c>
      <c r="AA32" s="162">
        <f t="shared" si="12"/>
        <v>8</v>
      </c>
      <c r="AB32" s="162">
        <f t="shared" si="12"/>
        <v>8</v>
      </c>
      <c r="AC32" s="162">
        <f t="shared" si="12"/>
        <v>0</v>
      </c>
      <c r="AD32" s="162">
        <f t="shared" si="12"/>
        <v>0</v>
      </c>
      <c r="AE32" s="162">
        <f t="shared" si="12"/>
        <v>0</v>
      </c>
      <c r="AF32" s="162">
        <f t="shared" si="12"/>
        <v>8</v>
      </c>
      <c r="AG32" s="162">
        <f t="shared" si="12"/>
        <v>8</v>
      </c>
      <c r="AH32" s="162">
        <f t="shared" si="12"/>
        <v>0</v>
      </c>
      <c r="AI32" s="93">
        <f>SUM(AI22:AI31)</f>
        <v>195</v>
      </c>
      <c r="AJ32" s="162">
        <f t="shared" ref="AJ32:AO32" si="13">SUM(AJ22:AJ31)</f>
        <v>75</v>
      </c>
      <c r="AK32" s="165">
        <f t="shared" si="13"/>
        <v>12660</v>
      </c>
      <c r="AL32" s="165">
        <f t="shared" si="13"/>
        <v>10242</v>
      </c>
      <c r="AM32" s="165">
        <f t="shared" si="13"/>
        <v>0</v>
      </c>
      <c r="AN32" s="165">
        <f t="shared" si="13"/>
        <v>10242</v>
      </c>
      <c r="AO32" s="165">
        <f t="shared" si="13"/>
        <v>0</v>
      </c>
    </row>
    <row r="33" spans="2:41" ht="16.5" thickBot="1" x14ac:dyDescent="0.3">
      <c r="B33" s="251" t="s">
        <v>60</v>
      </c>
      <c r="C33" s="252"/>
      <c r="D33" s="117">
        <f t="shared" ref="D33:AO33" si="14">D20+D32</f>
        <v>16</v>
      </c>
      <c r="E33" s="117">
        <f t="shared" si="14"/>
        <v>16</v>
      </c>
      <c r="F33" s="117">
        <f t="shared" si="14"/>
        <v>16</v>
      </c>
      <c r="G33" s="117">
        <f t="shared" si="14"/>
        <v>15</v>
      </c>
      <c r="H33" s="117">
        <f t="shared" si="14"/>
        <v>15</v>
      </c>
      <c r="I33" s="117">
        <f t="shared" si="14"/>
        <v>0</v>
      </c>
      <c r="J33" s="117">
        <f t="shared" si="14"/>
        <v>0</v>
      </c>
      <c r="K33" s="117">
        <f t="shared" si="14"/>
        <v>16</v>
      </c>
      <c r="L33" s="117">
        <f t="shared" si="14"/>
        <v>15</v>
      </c>
      <c r="M33" s="117">
        <f t="shared" si="14"/>
        <v>16</v>
      </c>
      <c r="N33" s="117">
        <f t="shared" si="14"/>
        <v>14</v>
      </c>
      <c r="O33" s="117">
        <f t="shared" si="14"/>
        <v>13</v>
      </c>
      <c r="P33" s="117">
        <f t="shared" si="14"/>
        <v>0</v>
      </c>
      <c r="Q33" s="117">
        <f t="shared" si="14"/>
        <v>0</v>
      </c>
      <c r="R33" s="117">
        <f t="shared" si="14"/>
        <v>14</v>
      </c>
      <c r="S33" s="117">
        <f t="shared" si="14"/>
        <v>15</v>
      </c>
      <c r="T33" s="117">
        <f t="shared" si="14"/>
        <v>15</v>
      </c>
      <c r="U33" s="117">
        <f t="shared" si="14"/>
        <v>16</v>
      </c>
      <c r="V33" s="117">
        <f t="shared" si="14"/>
        <v>16</v>
      </c>
      <c r="W33" s="117">
        <f t="shared" si="14"/>
        <v>0</v>
      </c>
      <c r="X33" s="117">
        <f t="shared" si="14"/>
        <v>0</v>
      </c>
      <c r="Y33" s="117">
        <f t="shared" si="14"/>
        <v>15</v>
      </c>
      <c r="Z33" s="117">
        <f t="shared" si="14"/>
        <v>15</v>
      </c>
      <c r="AA33" s="117">
        <f t="shared" si="14"/>
        <v>14</v>
      </c>
      <c r="AB33" s="117">
        <f t="shared" si="14"/>
        <v>14</v>
      </c>
      <c r="AC33" s="117">
        <f t="shared" si="14"/>
        <v>0</v>
      </c>
      <c r="AD33" s="117">
        <f t="shared" si="14"/>
        <v>0</v>
      </c>
      <c r="AE33" s="117">
        <f t="shared" si="14"/>
        <v>0</v>
      </c>
      <c r="AF33" s="117">
        <f t="shared" si="14"/>
        <v>14</v>
      </c>
      <c r="AG33" s="117">
        <f t="shared" si="14"/>
        <v>14</v>
      </c>
      <c r="AH33" s="117">
        <f t="shared" si="14"/>
        <v>0</v>
      </c>
      <c r="AI33" s="147">
        <f t="shared" si="14"/>
        <v>314</v>
      </c>
      <c r="AJ33" s="147">
        <f t="shared" si="14"/>
        <v>154</v>
      </c>
      <c r="AK33" s="111">
        <f t="shared" si="14"/>
        <v>20984</v>
      </c>
      <c r="AL33" s="111">
        <f t="shared" si="14"/>
        <v>13389.5</v>
      </c>
      <c r="AM33" s="111">
        <f t="shared" si="14"/>
        <v>0</v>
      </c>
      <c r="AN33" s="111">
        <f t="shared" si="14"/>
        <v>13389.5</v>
      </c>
      <c r="AO33" s="111">
        <f t="shared" si="14"/>
        <v>0</v>
      </c>
    </row>
    <row r="34" spans="2:41" ht="15.75" x14ac:dyDescent="0.25"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20"/>
      <c r="AF34" s="119"/>
      <c r="AG34" s="119"/>
      <c r="AH34" s="119"/>
      <c r="AI34" s="120"/>
      <c r="AJ34" s="121"/>
      <c r="AK34" s="121"/>
      <c r="AL34" s="121"/>
      <c r="AM34" s="119"/>
      <c r="AN34" s="121"/>
      <c r="AO34" s="122"/>
    </row>
    <row r="35" spans="2:41" ht="15.75" x14ac:dyDescent="0.25">
      <c r="B35" s="65"/>
      <c r="C35" s="65"/>
      <c r="D35" s="65"/>
      <c r="E35" s="65"/>
      <c r="F35" s="65"/>
      <c r="G35" s="65"/>
      <c r="H35" s="65"/>
      <c r="I35" s="65"/>
      <c r="J35" s="137" t="s">
        <v>18</v>
      </c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67"/>
      <c r="AN35" s="65"/>
      <c r="AO35" s="65"/>
    </row>
  </sheetData>
  <mergeCells count="19">
    <mergeCell ref="B32:C32"/>
    <mergeCell ref="B33:C33"/>
    <mergeCell ref="B22:C22"/>
    <mergeCell ref="B23:C23"/>
    <mergeCell ref="B25:C25"/>
    <mergeCell ref="B27:C27"/>
    <mergeCell ref="B28:C28"/>
    <mergeCell ref="B6:AI6"/>
    <mergeCell ref="B7:AK7"/>
    <mergeCell ref="A8:C9"/>
    <mergeCell ref="B31:C31"/>
    <mergeCell ref="B20:C20"/>
    <mergeCell ref="B21:AO21"/>
    <mergeCell ref="B5:AI5"/>
    <mergeCell ref="B1:AO1"/>
    <mergeCell ref="B2:AI2"/>
    <mergeCell ref="AK2:AO2"/>
    <mergeCell ref="B3:AI3"/>
    <mergeCell ref="B4:AI4"/>
  </mergeCells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сентябрь</vt:lpstr>
      <vt:lpstr>октябрь</vt:lpstr>
      <vt:lpstr>ноябрь</vt:lpstr>
      <vt:lpstr>январь</vt:lpstr>
      <vt:lpstr>февраль</vt:lpstr>
      <vt:lpstr>март</vt:lpstr>
      <vt:lpstr>апрель</vt:lpstr>
      <vt:lpstr>ноябрь!Область_печати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cp:lastPrinted>2019-04-03T03:27:08Z</cp:lastPrinted>
  <dcterms:created xsi:type="dcterms:W3CDTF">2018-10-05T09:30:13Z</dcterms:created>
  <dcterms:modified xsi:type="dcterms:W3CDTF">2019-05-20T09:37:53Z</dcterms:modified>
</cp:coreProperties>
</file>